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18795" windowHeight="11640" activeTab="1"/>
  </bookViews>
  <sheets>
    <sheet name="Guidelines" sheetId="8" r:id="rId1"/>
    <sheet name="RA Budget" sheetId="1" r:id="rId2"/>
    <sheet name="RA Evaluation" sheetId="4" r:id="rId3"/>
    <sheet name="VAT LIST" sheetId="9" r:id="rId4"/>
    <sheet name="Sheet2" sheetId="2" state="hidden" r:id="rId5"/>
    <sheet name="Sheet3" sheetId="3" state="hidden" r:id="rId6"/>
  </sheets>
  <definedNames>
    <definedName name="_xlnm._FilterDatabase" localSheetId="4" hidden="1">Sheet2!$A$1:$A$13</definedName>
    <definedName name="_xlnm.Print_Area" localSheetId="0">Guidelines!$A$1:$Q$326</definedName>
    <definedName name="_xlnm.Print_Area" localSheetId="1">'RA Budget'!$A$1:$L$95</definedName>
    <definedName name="_xlnm.Print_Area" localSheetId="2">'RA Evaluation'!$A$1:$O$77</definedName>
    <definedName name="_xlnm.Print_Area" localSheetId="3">'VAT LIST'!$B$1:$L$108</definedName>
    <definedName name="RA">Sheet2!$A$1:$A$13</definedName>
  </definedNames>
  <calcPr calcId="145621" iterate="1"/>
</workbook>
</file>

<file path=xl/calcChain.xml><?xml version="1.0" encoding="utf-8"?>
<calcChain xmlns="http://schemas.openxmlformats.org/spreadsheetml/2006/main">
  <c r="H50" i="1" l="1"/>
  <c r="H51" i="4" l="1"/>
  <c r="I51" i="4"/>
  <c r="A53" i="4"/>
  <c r="A54" i="4"/>
  <c r="A55" i="4"/>
  <c r="A56" i="4"/>
  <c r="A52" i="4"/>
  <c r="A51" i="4"/>
  <c r="A38" i="4"/>
  <c r="C8" i="4"/>
  <c r="C9" i="4"/>
  <c r="E12" i="4"/>
  <c r="H16" i="4"/>
  <c r="B4" i="4"/>
  <c r="B5" i="4"/>
  <c r="B6" i="4"/>
  <c r="B3" i="4"/>
  <c r="H52" i="4"/>
  <c r="I52" i="4"/>
  <c r="H53" i="4"/>
  <c r="I53" i="4"/>
  <c r="H54" i="4"/>
  <c r="I54" i="4"/>
  <c r="H55" i="4"/>
  <c r="J55" i="4" s="1"/>
  <c r="I55" i="4"/>
  <c r="H56" i="4"/>
  <c r="J56" i="4" s="1"/>
  <c r="I56" i="4"/>
  <c r="J52" i="4"/>
  <c r="I40" i="4"/>
  <c r="I41" i="4"/>
  <c r="I42" i="4"/>
  <c r="J42" i="4" s="1"/>
  <c r="I43" i="4"/>
  <c r="J43" i="4" s="1"/>
  <c r="I44" i="4"/>
  <c r="H30" i="4"/>
  <c r="H40" i="4"/>
  <c r="A16" i="4"/>
  <c r="A17" i="4"/>
  <c r="A18" i="4"/>
  <c r="A19" i="4"/>
  <c r="A20" i="4"/>
  <c r="A21" i="4"/>
  <c r="A22" i="4"/>
  <c r="A23" i="4"/>
  <c r="A24" i="4"/>
  <c r="A25" i="4"/>
  <c r="A26" i="4"/>
  <c r="A27" i="4"/>
  <c r="A28" i="4"/>
  <c r="A29" i="4"/>
  <c r="A30" i="4"/>
  <c r="A31" i="4"/>
  <c r="A32" i="4"/>
  <c r="A33" i="4"/>
  <c r="A34" i="4"/>
  <c r="A35" i="4"/>
  <c r="A36" i="4"/>
  <c r="A37" i="4"/>
  <c r="A39" i="4"/>
  <c r="A40" i="4"/>
  <c r="F45" i="4"/>
  <c r="G85" i="1"/>
  <c r="F85" i="1"/>
  <c r="G74" i="1"/>
  <c r="F74" i="1"/>
  <c r="K84" i="1"/>
  <c r="K83" i="1"/>
  <c r="K82" i="1"/>
  <c r="K81" i="1"/>
  <c r="K80" i="1"/>
  <c r="H84" i="1"/>
  <c r="H83" i="1"/>
  <c r="H82" i="1"/>
  <c r="H81" i="1"/>
  <c r="H80" i="1"/>
  <c r="N56" i="4"/>
  <c r="N55" i="4"/>
  <c r="N54" i="4"/>
  <c r="N53" i="4"/>
  <c r="N52" i="4"/>
  <c r="N51" i="4"/>
  <c r="L56" i="4"/>
  <c r="L55" i="4"/>
  <c r="L54" i="4"/>
  <c r="L53" i="4"/>
  <c r="L52" i="4"/>
  <c r="L51" i="4"/>
  <c r="K56" i="4"/>
  <c r="K55" i="4"/>
  <c r="K54" i="4"/>
  <c r="K53" i="4"/>
  <c r="K52" i="4"/>
  <c r="K51" i="4"/>
  <c r="N44" i="4"/>
  <c r="N43" i="4"/>
  <c r="N42" i="4"/>
  <c r="N41" i="4"/>
  <c r="N40" i="4"/>
  <c r="N39" i="4"/>
  <c r="N37" i="4"/>
  <c r="N36" i="4"/>
  <c r="N35" i="4"/>
  <c r="N34" i="4"/>
  <c r="N33" i="4"/>
  <c r="N32" i="4"/>
  <c r="N31" i="4"/>
  <c r="N30" i="4"/>
  <c r="N29" i="4"/>
  <c r="N28" i="4"/>
  <c r="N27" i="4"/>
  <c r="N26" i="4"/>
  <c r="N25" i="4"/>
  <c r="N24" i="4"/>
  <c r="N23" i="4"/>
  <c r="N22" i="4"/>
  <c r="N21" i="4"/>
  <c r="N20" i="4"/>
  <c r="N19" i="4"/>
  <c r="N18" i="4"/>
  <c r="N17" i="4"/>
  <c r="L44" i="4"/>
  <c r="L43" i="4"/>
  <c r="L42" i="4"/>
  <c r="L41" i="4"/>
  <c r="L40" i="4"/>
  <c r="L39" i="4"/>
  <c r="L38" i="4"/>
  <c r="N38" i="4"/>
  <c r="L37" i="4"/>
  <c r="L36" i="4"/>
  <c r="L35" i="4"/>
  <c r="L34" i="4"/>
  <c r="L33" i="4"/>
  <c r="L32" i="4"/>
  <c r="L31" i="4"/>
  <c r="L30" i="4"/>
  <c r="L29" i="4"/>
  <c r="L28" i="4"/>
  <c r="L27" i="4"/>
  <c r="L26" i="4"/>
  <c r="L25" i="4"/>
  <c r="L24" i="4"/>
  <c r="L23" i="4"/>
  <c r="L22" i="4"/>
  <c r="L21" i="4"/>
  <c r="L20" i="4"/>
  <c r="L19" i="4"/>
  <c r="L18" i="4"/>
  <c r="L17"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J44" i="4"/>
  <c r="J41" i="4"/>
  <c r="N16" i="4"/>
  <c r="L16" i="4"/>
  <c r="K16" i="4"/>
  <c r="J84" i="1"/>
  <c r="J83" i="1"/>
  <c r="J82" i="1"/>
  <c r="J81" i="1"/>
  <c r="J80" i="1"/>
  <c r="I84" i="1"/>
  <c r="I83" i="1"/>
  <c r="I82" i="1"/>
  <c r="I81" i="1"/>
  <c r="I80" i="1"/>
  <c r="I79" i="1"/>
  <c r="J79" i="1" s="1"/>
  <c r="H79" i="1"/>
  <c r="H85" i="1" s="1"/>
  <c r="I73" i="1"/>
  <c r="J73" i="1" s="1"/>
  <c r="K73" i="1" s="1"/>
  <c r="I72" i="1"/>
  <c r="J72" i="1" s="1"/>
  <c r="K72" i="1" s="1"/>
  <c r="I71" i="1"/>
  <c r="J71" i="1" s="1"/>
  <c r="K71" i="1" s="1"/>
  <c r="I70" i="1"/>
  <c r="J70" i="1" s="1"/>
  <c r="K70" i="1" s="1"/>
  <c r="I69" i="1"/>
  <c r="J69" i="1" s="1"/>
  <c r="K69" i="1" s="1"/>
  <c r="I68" i="1"/>
  <c r="J68" i="1" s="1"/>
  <c r="K68" i="1" s="1"/>
  <c r="I67" i="1"/>
  <c r="J67" i="1" s="1"/>
  <c r="K67" i="1" s="1"/>
  <c r="I66" i="1"/>
  <c r="J66" i="1" s="1"/>
  <c r="K66" i="1" s="1"/>
  <c r="I65" i="1"/>
  <c r="J65" i="1" s="1"/>
  <c r="K65" i="1" s="1"/>
  <c r="I64" i="1"/>
  <c r="J64" i="1" s="1"/>
  <c r="K64" i="1" s="1"/>
  <c r="I63" i="1"/>
  <c r="J63" i="1" s="1"/>
  <c r="K63" i="1" s="1"/>
  <c r="I62" i="1"/>
  <c r="J62" i="1" s="1"/>
  <c r="K62" i="1" s="1"/>
  <c r="I61" i="1"/>
  <c r="J61" i="1" s="1"/>
  <c r="K61" i="1" s="1"/>
  <c r="I60" i="1"/>
  <c r="J60" i="1" s="1"/>
  <c r="K60" i="1" s="1"/>
  <c r="I59" i="1"/>
  <c r="J59" i="1" s="1"/>
  <c r="K59" i="1" s="1"/>
  <c r="I58" i="1"/>
  <c r="J58" i="1" s="1"/>
  <c r="K58" i="1" s="1"/>
  <c r="I57" i="1"/>
  <c r="J57" i="1" s="1"/>
  <c r="K57" i="1" s="1"/>
  <c r="I56" i="1"/>
  <c r="J56" i="1" s="1"/>
  <c r="K56" i="1" s="1"/>
  <c r="I55" i="1"/>
  <c r="J55" i="1" s="1"/>
  <c r="K55" i="1" s="1"/>
  <c r="I54" i="1"/>
  <c r="J54" i="1" s="1"/>
  <c r="K54" i="1" s="1"/>
  <c r="I53" i="1"/>
  <c r="J53" i="1" s="1"/>
  <c r="K53" i="1" s="1"/>
  <c r="I52" i="1"/>
  <c r="J52" i="1" s="1"/>
  <c r="K52" i="1" s="1"/>
  <c r="I51" i="1"/>
  <c r="J51" i="1" s="1"/>
  <c r="K51" i="1" s="1"/>
  <c r="I50" i="1"/>
  <c r="J50" i="1" s="1"/>
  <c r="K50" i="1" s="1"/>
  <c r="I49" i="1"/>
  <c r="J49" i="1" s="1"/>
  <c r="H73" i="1"/>
  <c r="H72" i="1"/>
  <c r="H39" i="4" s="1"/>
  <c r="H71" i="1"/>
  <c r="I38" i="4" s="1"/>
  <c r="H70" i="1"/>
  <c r="H37" i="4" s="1"/>
  <c r="H69" i="1"/>
  <c r="I36" i="4" s="1"/>
  <c r="H68" i="1"/>
  <c r="H35" i="4" s="1"/>
  <c r="H67" i="1"/>
  <c r="I34" i="4" s="1"/>
  <c r="H66" i="1"/>
  <c r="I33" i="4" s="1"/>
  <c r="H65" i="1"/>
  <c r="H32" i="4" s="1"/>
  <c r="H64" i="1"/>
  <c r="H31" i="4" s="1"/>
  <c r="H63" i="1"/>
  <c r="I30" i="4" s="1"/>
  <c r="H62" i="1"/>
  <c r="I29" i="4" s="1"/>
  <c r="H61" i="1"/>
  <c r="I28" i="4" s="1"/>
  <c r="H60" i="1"/>
  <c r="H27" i="4" s="1"/>
  <c r="H59" i="1"/>
  <c r="I26" i="4" s="1"/>
  <c r="H58" i="1"/>
  <c r="I25" i="4" s="1"/>
  <c r="H57" i="1"/>
  <c r="H24" i="4" s="1"/>
  <c r="H56" i="1"/>
  <c r="H23" i="4" s="1"/>
  <c r="H55" i="1"/>
  <c r="I22" i="4" s="1"/>
  <c r="H54" i="1"/>
  <c r="H21" i="4" s="1"/>
  <c r="H53" i="1"/>
  <c r="I20" i="4" s="1"/>
  <c r="H52" i="1"/>
  <c r="H19" i="4" s="1"/>
  <c r="H51" i="1"/>
  <c r="H18" i="4" s="1"/>
  <c r="I17" i="4"/>
  <c r="H49" i="1"/>
  <c r="L238" i="8"/>
  <c r="L239" i="8"/>
  <c r="L240" i="8"/>
  <c r="L241" i="8"/>
  <c r="L242" i="8"/>
  <c r="L243" i="8"/>
  <c r="L244" i="8"/>
  <c r="L245" i="8"/>
  <c r="L246" i="8"/>
  <c r="L247" i="8"/>
  <c r="L248" i="8"/>
  <c r="L249" i="8"/>
  <c r="L237" i="8"/>
  <c r="J272" i="8"/>
  <c r="I272" i="8"/>
  <c r="K272" i="8" s="1"/>
  <c r="C205" i="8"/>
  <c r="D211" i="8"/>
  <c r="J147" i="8"/>
  <c r="J148" i="8"/>
  <c r="J149" i="8"/>
  <c r="J150" i="8"/>
  <c r="J151" i="8"/>
  <c r="J152" i="8"/>
  <c r="J153" i="8"/>
  <c r="J154" i="8"/>
  <c r="J155" i="8"/>
  <c r="J156" i="8"/>
  <c r="J157" i="8"/>
  <c r="J158" i="8"/>
  <c r="J159" i="8"/>
  <c r="J146" i="8"/>
  <c r="J121" i="8"/>
  <c r="J122" i="8"/>
  <c r="J123" i="8"/>
  <c r="J124" i="8"/>
  <c r="J125" i="8"/>
  <c r="J126" i="8"/>
  <c r="J127" i="8"/>
  <c r="J128" i="8"/>
  <c r="J129" i="8"/>
  <c r="J130" i="8"/>
  <c r="J131" i="8"/>
  <c r="J132" i="8"/>
  <c r="J120" i="8"/>
  <c r="K120" i="8"/>
  <c r="L120" i="8"/>
  <c r="H47" i="4"/>
  <c r="J47" i="4" s="1"/>
  <c r="I47" i="4"/>
  <c r="H290" i="8"/>
  <c r="G290" i="8"/>
  <c r="L289" i="8"/>
  <c r="M289" i="8"/>
  <c r="R289" i="8"/>
  <c r="J289" i="8"/>
  <c r="I289" i="8"/>
  <c r="B289" i="8"/>
  <c r="L288" i="8"/>
  <c r="M288" i="8"/>
  <c r="R288" i="8"/>
  <c r="J288" i="8"/>
  <c r="I288" i="8"/>
  <c r="K288" i="8" s="1"/>
  <c r="B288" i="8"/>
  <c r="L287" i="8"/>
  <c r="M287" i="8"/>
  <c r="R287" i="8"/>
  <c r="J287" i="8"/>
  <c r="I287" i="8"/>
  <c r="K287" i="8" s="1"/>
  <c r="B287" i="8"/>
  <c r="L286" i="8"/>
  <c r="M286" i="8"/>
  <c r="R286" i="8"/>
  <c r="J286" i="8"/>
  <c r="I286" i="8"/>
  <c r="K286" i="8" s="1"/>
  <c r="B286" i="8"/>
  <c r="L285" i="8"/>
  <c r="M285" i="8"/>
  <c r="R285" i="8"/>
  <c r="J285" i="8"/>
  <c r="I285" i="8"/>
  <c r="K285" i="8" s="1"/>
  <c r="B285" i="8"/>
  <c r="L284" i="8"/>
  <c r="M284" i="8"/>
  <c r="R284" i="8"/>
  <c r="J284" i="8"/>
  <c r="I284" i="8"/>
  <c r="K284" i="8" s="1"/>
  <c r="B284" i="8"/>
  <c r="L283" i="8"/>
  <c r="M283" i="8"/>
  <c r="R283" i="8"/>
  <c r="J283" i="8"/>
  <c r="I283" i="8"/>
  <c r="K283" i="8" s="1"/>
  <c r="B283" i="8"/>
  <c r="L282" i="8"/>
  <c r="M282" i="8"/>
  <c r="R282" i="8"/>
  <c r="J282" i="8"/>
  <c r="I282" i="8"/>
  <c r="K282" i="8" s="1"/>
  <c r="B282" i="8"/>
  <c r="L281" i="8"/>
  <c r="M281" i="8"/>
  <c r="R281" i="8"/>
  <c r="J281" i="8"/>
  <c r="I281" i="8"/>
  <c r="K281" i="8" s="1"/>
  <c r="B281" i="8"/>
  <c r="L280" i="8"/>
  <c r="M280" i="8"/>
  <c r="R280" i="8"/>
  <c r="J280" i="8"/>
  <c r="I280" i="8"/>
  <c r="K280" i="8"/>
  <c r="B280" i="8"/>
  <c r="L279" i="8"/>
  <c r="M279" i="8"/>
  <c r="R279" i="8"/>
  <c r="J279" i="8"/>
  <c r="I279" i="8"/>
  <c r="K279" i="8" s="1"/>
  <c r="B279" i="8"/>
  <c r="L278" i="8"/>
  <c r="M278" i="8"/>
  <c r="R278" i="8"/>
  <c r="J278" i="8"/>
  <c r="I278" i="8"/>
  <c r="K278" i="8" s="1"/>
  <c r="L277" i="8"/>
  <c r="M277" i="8"/>
  <c r="R277" i="8"/>
  <c r="J277" i="8"/>
  <c r="K277" i="8"/>
  <c r="L276" i="8"/>
  <c r="J276" i="8"/>
  <c r="H250" i="8"/>
  <c r="G250" i="8"/>
  <c r="M249" i="8"/>
  <c r="R249" i="8"/>
  <c r="J249" i="8"/>
  <c r="I249" i="8"/>
  <c r="K249" i="8"/>
  <c r="M248" i="8"/>
  <c r="R248" i="8"/>
  <c r="J248" i="8"/>
  <c r="I248" i="8"/>
  <c r="M247" i="8"/>
  <c r="R247" i="8"/>
  <c r="J247" i="8"/>
  <c r="I247" i="8"/>
  <c r="K247" i="8" s="1"/>
  <c r="M246" i="8"/>
  <c r="R246" i="8"/>
  <c r="J246" i="8"/>
  <c r="I246" i="8"/>
  <c r="K246" i="8" s="1"/>
  <c r="M245" i="8"/>
  <c r="R245" i="8"/>
  <c r="J245" i="8"/>
  <c r="I245" i="8"/>
  <c r="K245" i="8" s="1"/>
  <c r="B245" i="8"/>
  <c r="M244" i="8"/>
  <c r="R244" i="8"/>
  <c r="J244" i="8"/>
  <c r="I244" i="8"/>
  <c r="K244" i="8" s="1"/>
  <c r="B244" i="8"/>
  <c r="M243" i="8"/>
  <c r="R243" i="8"/>
  <c r="J243" i="8"/>
  <c r="I243" i="8"/>
  <c r="K243" i="8" s="1"/>
  <c r="B243" i="8"/>
  <c r="M242" i="8"/>
  <c r="R242" i="8"/>
  <c r="J242" i="8"/>
  <c r="I242" i="8"/>
  <c r="K242" i="8"/>
  <c r="B242" i="8"/>
  <c r="M241" i="8"/>
  <c r="R241" i="8"/>
  <c r="J241" i="8"/>
  <c r="I241" i="8"/>
  <c r="K241" i="8" s="1"/>
  <c r="B241" i="8"/>
  <c r="M240" i="8"/>
  <c r="R240" i="8"/>
  <c r="J240" i="8"/>
  <c r="I240" i="8"/>
  <c r="K240" i="8" s="1"/>
  <c r="B240" i="8"/>
  <c r="M239" i="8"/>
  <c r="R239" i="8"/>
  <c r="J239" i="8"/>
  <c r="I239" i="8"/>
  <c r="K239" i="8" s="1"/>
  <c r="M238" i="8"/>
  <c r="R238" i="8"/>
  <c r="J238" i="8"/>
  <c r="K238" i="8"/>
  <c r="M237" i="8"/>
  <c r="R237" i="8"/>
  <c r="R250" i="8"/>
  <c r="J237" i="8"/>
  <c r="J250" i="8"/>
  <c r="D212" i="8"/>
  <c r="C208" i="8"/>
  <c r="C207" i="8"/>
  <c r="C206" i="8"/>
  <c r="K159" i="8"/>
  <c r="L159" i="8"/>
  <c r="I159" i="8"/>
  <c r="K158" i="8"/>
  <c r="L158" i="8"/>
  <c r="I158" i="8"/>
  <c r="K157" i="8"/>
  <c r="L157" i="8"/>
  <c r="I157" i="8"/>
  <c r="K156" i="8"/>
  <c r="L156" i="8"/>
  <c r="I156" i="8"/>
  <c r="K155" i="8"/>
  <c r="L155" i="8"/>
  <c r="I155" i="8"/>
  <c r="K154" i="8"/>
  <c r="L154" i="8"/>
  <c r="I154" i="8"/>
  <c r="K153" i="8"/>
  <c r="L153" i="8"/>
  <c r="I153" i="8"/>
  <c r="K152" i="8"/>
  <c r="L152" i="8"/>
  <c r="I152" i="8"/>
  <c r="K151" i="8"/>
  <c r="L151" i="8"/>
  <c r="I151" i="8"/>
  <c r="K150" i="8"/>
  <c r="L150" i="8"/>
  <c r="I150" i="8"/>
  <c r="K149" i="8"/>
  <c r="L149" i="8"/>
  <c r="I149" i="8"/>
  <c r="K148" i="8"/>
  <c r="L148" i="8"/>
  <c r="I148" i="8"/>
  <c r="K147" i="8"/>
  <c r="L147" i="8"/>
  <c r="I147" i="8"/>
  <c r="I146" i="8"/>
  <c r="K132" i="8"/>
  <c r="L132" i="8"/>
  <c r="I132" i="8"/>
  <c r="K131" i="8"/>
  <c r="L131" i="8"/>
  <c r="I131" i="8"/>
  <c r="K130" i="8"/>
  <c r="L130" i="8"/>
  <c r="I130" i="8"/>
  <c r="K129" i="8"/>
  <c r="L129" i="8"/>
  <c r="I129" i="8"/>
  <c r="K128" i="8"/>
  <c r="L128" i="8"/>
  <c r="I128" i="8"/>
  <c r="K127" i="8"/>
  <c r="L127" i="8"/>
  <c r="I127" i="8"/>
  <c r="K126" i="8"/>
  <c r="L126" i="8"/>
  <c r="I126" i="8"/>
  <c r="K125" i="8"/>
  <c r="L125" i="8"/>
  <c r="I125" i="8"/>
  <c r="K124" i="8"/>
  <c r="L124" i="8"/>
  <c r="I124" i="8"/>
  <c r="K123" i="8"/>
  <c r="L123" i="8"/>
  <c r="I123" i="8"/>
  <c r="K122" i="8"/>
  <c r="L122" i="8"/>
  <c r="I122" i="8"/>
  <c r="K121" i="8"/>
  <c r="L121" i="8"/>
  <c r="L133" i="8"/>
  <c r="I121" i="8"/>
  <c r="I120" i="8"/>
  <c r="F57" i="4"/>
  <c r="G57" i="4"/>
  <c r="I160" i="8"/>
  <c r="J160" i="8"/>
  <c r="L290" i="8"/>
  <c r="K237" i="8"/>
  <c r="K133" i="8"/>
  <c r="L250" i="8"/>
  <c r="K248" i="8"/>
  <c r="K289" i="8"/>
  <c r="M276" i="8"/>
  <c r="J133" i="8"/>
  <c r="K146" i="8"/>
  <c r="L146" i="8"/>
  <c r="L160" i="8"/>
  <c r="G45" i="4"/>
  <c r="R276" i="8"/>
  <c r="R290" i="8"/>
  <c r="M290" i="8"/>
  <c r="K276" i="8"/>
  <c r="J290" i="8"/>
  <c r="J302" i="8"/>
  <c r="K160" i="8"/>
  <c r="I133" i="8"/>
  <c r="M250" i="8"/>
  <c r="G171" i="8"/>
  <c r="H178" i="8"/>
  <c r="H302" i="8"/>
  <c r="L302" i="8"/>
  <c r="K45" i="4"/>
  <c r="I290" i="8"/>
  <c r="N57" i="4"/>
  <c r="L57" i="4"/>
  <c r="K57" i="4"/>
  <c r="L45" i="4"/>
  <c r="N45" i="4"/>
  <c r="I60" i="4"/>
  <c r="J54" i="4" l="1"/>
  <c r="K250" i="8"/>
  <c r="K290" i="8"/>
  <c r="J53" i="4"/>
  <c r="I250" i="8"/>
  <c r="J51" i="4"/>
  <c r="H38" i="4"/>
  <c r="H22" i="4"/>
  <c r="J22" i="4" s="1"/>
  <c r="H26" i="4"/>
  <c r="J26" i="4" s="1"/>
  <c r="H34" i="4"/>
  <c r="J34" i="4" s="1"/>
  <c r="H36" i="4"/>
  <c r="J36" i="4" s="1"/>
  <c r="H28" i="4"/>
  <c r="I32" i="4"/>
  <c r="J32" i="4" s="1"/>
  <c r="I24" i="4"/>
  <c r="J24" i="4" s="1"/>
  <c r="I39" i="4"/>
  <c r="J39" i="4" s="1"/>
  <c r="I35" i="4"/>
  <c r="I31" i="4"/>
  <c r="J31" i="4" s="1"/>
  <c r="I27" i="4"/>
  <c r="I23" i="4"/>
  <c r="J23" i="4" s="1"/>
  <c r="I19" i="4"/>
  <c r="J19" i="4" s="1"/>
  <c r="I18" i="4"/>
  <c r="J18" i="4" s="1"/>
  <c r="I37" i="4"/>
  <c r="I21" i="4"/>
  <c r="J21" i="4" s="1"/>
  <c r="I16" i="4"/>
  <c r="I57" i="4"/>
  <c r="J27" i="4"/>
  <c r="J40" i="4"/>
  <c r="J28" i="4"/>
  <c r="H33" i="4"/>
  <c r="J33" i="4" s="1"/>
  <c r="H29" i="4"/>
  <c r="J29" i="4" s="1"/>
  <c r="H25" i="4"/>
  <c r="J25" i="4" s="1"/>
  <c r="J37" i="4"/>
  <c r="H20" i="4"/>
  <c r="J20" i="4" s="1"/>
  <c r="H17" i="4"/>
  <c r="J17" i="4" s="1"/>
  <c r="J35" i="4"/>
  <c r="J30" i="4"/>
  <c r="J38" i="4"/>
  <c r="J74" i="1"/>
  <c r="F87" i="1" s="1"/>
  <c r="I85" i="1"/>
  <c r="K79" i="1"/>
  <c r="K85" i="1" s="1"/>
  <c r="J85" i="1"/>
  <c r="H74" i="1"/>
  <c r="I74" i="1"/>
  <c r="K49" i="1"/>
  <c r="K74" i="1" s="1"/>
  <c r="I45" i="4" l="1"/>
  <c r="H45" i="4"/>
  <c r="G89" i="1"/>
  <c r="G60" i="4" s="1"/>
  <c r="K60" i="4" s="1"/>
  <c r="L60" i="4" s="1"/>
  <c r="J57" i="4"/>
  <c r="H57" i="4"/>
  <c r="J16" i="4"/>
  <c r="J45" i="4" s="1"/>
</calcChain>
</file>

<file path=xl/comments1.xml><?xml version="1.0" encoding="utf-8"?>
<comments xmlns="http://schemas.openxmlformats.org/spreadsheetml/2006/main">
  <authors>
    <author>Tashbeeh Umer Farooqi</author>
  </authors>
  <commentList>
    <comment ref="B3" authorId="0">
      <text>
        <r>
          <rPr>
            <b/>
            <sz val="10"/>
            <color indexed="39"/>
            <rFont val="Tahoma"/>
            <family val="2"/>
          </rPr>
          <t>Please Complete</t>
        </r>
      </text>
    </comment>
    <comment ref="B4" authorId="0">
      <text>
        <r>
          <rPr>
            <b/>
            <sz val="10"/>
            <color indexed="39"/>
            <rFont val="Tahoma"/>
            <family val="2"/>
          </rPr>
          <t>Please Complete</t>
        </r>
      </text>
    </comment>
    <comment ref="B5" authorId="0">
      <text>
        <r>
          <rPr>
            <b/>
            <sz val="10"/>
            <color indexed="39"/>
            <rFont val="Tahoma"/>
            <family val="2"/>
          </rPr>
          <t>Please Complete</t>
        </r>
      </text>
    </comment>
    <comment ref="B6" authorId="0">
      <text>
        <r>
          <rPr>
            <b/>
            <sz val="10"/>
            <color indexed="39"/>
            <rFont val="Tahoma"/>
            <family val="2"/>
          </rPr>
          <t>Please Complete</t>
        </r>
      </text>
    </comment>
    <comment ref="A10" authorId="0">
      <text>
        <r>
          <rPr>
            <b/>
            <sz val="10"/>
            <color indexed="39"/>
            <rFont val="Tahoma"/>
            <family val="2"/>
          </rPr>
          <t>Please select Event Type:</t>
        </r>
        <r>
          <rPr>
            <sz val="10"/>
            <color indexed="39"/>
            <rFont val="Tahoma"/>
            <family val="2"/>
          </rPr>
          <t xml:space="preserve">
</t>
        </r>
      </text>
    </comment>
    <comment ref="C12" authorId="0">
      <text>
        <r>
          <rPr>
            <b/>
            <sz val="10"/>
            <color indexed="39"/>
            <rFont val="Tahoma"/>
            <family val="2"/>
          </rPr>
          <t>Please Complete</t>
        </r>
      </text>
    </comment>
    <comment ref="D13" authorId="0">
      <text>
        <r>
          <rPr>
            <b/>
            <sz val="10"/>
            <color indexed="39"/>
            <rFont val="Tahoma"/>
            <family val="2"/>
          </rPr>
          <t>Please Complete</t>
        </r>
      </text>
    </comment>
    <comment ref="E46" authorId="0">
      <text>
        <r>
          <rPr>
            <b/>
            <sz val="10"/>
            <color indexed="39"/>
            <rFont val="Tahoma"/>
            <family val="2"/>
          </rPr>
          <t>Please Complete</t>
        </r>
      </text>
    </comment>
    <comment ref="A49" authorId="0">
      <text>
        <r>
          <rPr>
            <b/>
            <sz val="10"/>
            <color indexed="39"/>
            <rFont val="Tahoma"/>
            <family val="2"/>
          </rPr>
          <t>Please Complete</t>
        </r>
      </text>
    </comment>
    <comment ref="F49" authorId="0">
      <text>
        <r>
          <rPr>
            <b/>
            <sz val="10"/>
            <color indexed="39"/>
            <rFont val="Tahoma"/>
            <family val="2"/>
          </rPr>
          <t>Please Complete</t>
        </r>
      </text>
    </comment>
    <comment ref="G49" authorId="0">
      <text>
        <r>
          <rPr>
            <b/>
            <sz val="10"/>
            <color indexed="39"/>
            <rFont val="Tahoma"/>
            <family val="2"/>
          </rPr>
          <t>Please Complete</t>
        </r>
      </text>
    </comment>
    <comment ref="A50" authorId="0">
      <text>
        <r>
          <rPr>
            <b/>
            <sz val="10"/>
            <color indexed="39"/>
            <rFont val="Tahoma"/>
            <family val="2"/>
          </rPr>
          <t>Please Complete</t>
        </r>
      </text>
    </comment>
    <comment ref="F50" authorId="0">
      <text>
        <r>
          <rPr>
            <b/>
            <sz val="10"/>
            <color indexed="39"/>
            <rFont val="Tahoma"/>
            <family val="2"/>
          </rPr>
          <t>Please Complete</t>
        </r>
      </text>
    </comment>
    <comment ref="G50" authorId="0">
      <text>
        <r>
          <rPr>
            <b/>
            <sz val="10"/>
            <color indexed="39"/>
            <rFont val="Tahoma"/>
            <family val="2"/>
          </rPr>
          <t>Please Complete</t>
        </r>
      </text>
    </comment>
    <comment ref="A51" authorId="0">
      <text>
        <r>
          <rPr>
            <b/>
            <sz val="10"/>
            <color indexed="39"/>
            <rFont val="Tahoma"/>
            <family val="2"/>
          </rPr>
          <t>Please Complete</t>
        </r>
      </text>
    </comment>
    <comment ref="F51" authorId="0">
      <text>
        <r>
          <rPr>
            <b/>
            <sz val="10"/>
            <color indexed="39"/>
            <rFont val="Tahoma"/>
            <family val="2"/>
          </rPr>
          <t>Please Complete</t>
        </r>
      </text>
    </comment>
    <comment ref="G51" authorId="0">
      <text>
        <r>
          <rPr>
            <b/>
            <sz val="10"/>
            <color indexed="39"/>
            <rFont val="Tahoma"/>
            <family val="2"/>
          </rPr>
          <t>Please Complete</t>
        </r>
      </text>
    </comment>
    <comment ref="A52" authorId="0">
      <text>
        <r>
          <rPr>
            <b/>
            <sz val="10"/>
            <color indexed="39"/>
            <rFont val="Tahoma"/>
            <family val="2"/>
          </rPr>
          <t>Please Complete</t>
        </r>
      </text>
    </comment>
    <comment ref="F52" authorId="0">
      <text>
        <r>
          <rPr>
            <b/>
            <sz val="10"/>
            <color indexed="39"/>
            <rFont val="Tahoma"/>
            <family val="2"/>
          </rPr>
          <t>Please Complete</t>
        </r>
      </text>
    </comment>
    <comment ref="G52" authorId="0">
      <text>
        <r>
          <rPr>
            <b/>
            <sz val="10"/>
            <color indexed="39"/>
            <rFont val="Tahoma"/>
            <family val="2"/>
          </rPr>
          <t>Please Complete</t>
        </r>
      </text>
    </comment>
    <comment ref="A53" authorId="0">
      <text>
        <r>
          <rPr>
            <b/>
            <sz val="10"/>
            <color indexed="39"/>
            <rFont val="Tahoma"/>
            <family val="2"/>
          </rPr>
          <t>Please Complete</t>
        </r>
      </text>
    </comment>
    <comment ref="F53" authorId="0">
      <text>
        <r>
          <rPr>
            <b/>
            <sz val="10"/>
            <color indexed="39"/>
            <rFont val="Tahoma"/>
            <family val="2"/>
          </rPr>
          <t>Please Complete</t>
        </r>
      </text>
    </comment>
    <comment ref="G53" authorId="0">
      <text>
        <r>
          <rPr>
            <b/>
            <sz val="10"/>
            <color indexed="39"/>
            <rFont val="Tahoma"/>
            <family val="2"/>
          </rPr>
          <t>Please Complete</t>
        </r>
      </text>
    </comment>
    <comment ref="A54" authorId="0">
      <text>
        <r>
          <rPr>
            <b/>
            <sz val="10"/>
            <color indexed="39"/>
            <rFont val="Tahoma"/>
            <family val="2"/>
          </rPr>
          <t>Please Complete</t>
        </r>
      </text>
    </comment>
    <comment ref="F54" authorId="0">
      <text>
        <r>
          <rPr>
            <b/>
            <sz val="10"/>
            <color indexed="39"/>
            <rFont val="Tahoma"/>
            <family val="2"/>
          </rPr>
          <t>Please Complete</t>
        </r>
      </text>
    </comment>
    <comment ref="G54" authorId="0">
      <text>
        <r>
          <rPr>
            <b/>
            <sz val="10"/>
            <color indexed="39"/>
            <rFont val="Tahoma"/>
            <family val="2"/>
          </rPr>
          <t>Please Complete</t>
        </r>
      </text>
    </comment>
    <comment ref="A55" authorId="0">
      <text>
        <r>
          <rPr>
            <b/>
            <sz val="10"/>
            <color indexed="39"/>
            <rFont val="Tahoma"/>
            <family val="2"/>
          </rPr>
          <t>Please Complete</t>
        </r>
      </text>
    </comment>
    <comment ref="F55" authorId="0">
      <text>
        <r>
          <rPr>
            <b/>
            <sz val="10"/>
            <color indexed="39"/>
            <rFont val="Tahoma"/>
            <family val="2"/>
          </rPr>
          <t>Please Complete</t>
        </r>
      </text>
    </comment>
    <comment ref="G55" authorId="0">
      <text>
        <r>
          <rPr>
            <b/>
            <sz val="10"/>
            <color indexed="39"/>
            <rFont val="Tahoma"/>
            <family val="2"/>
          </rPr>
          <t>Please Complete</t>
        </r>
      </text>
    </comment>
    <comment ref="A56" authorId="0">
      <text>
        <r>
          <rPr>
            <b/>
            <sz val="10"/>
            <color indexed="39"/>
            <rFont val="Tahoma"/>
            <family val="2"/>
          </rPr>
          <t>Please Complete</t>
        </r>
      </text>
    </comment>
    <comment ref="F56" authorId="0">
      <text>
        <r>
          <rPr>
            <b/>
            <sz val="10"/>
            <color indexed="39"/>
            <rFont val="Tahoma"/>
            <family val="2"/>
          </rPr>
          <t>Please Complete</t>
        </r>
      </text>
    </comment>
    <comment ref="G56" authorId="0">
      <text>
        <r>
          <rPr>
            <b/>
            <sz val="10"/>
            <color indexed="39"/>
            <rFont val="Tahoma"/>
            <family val="2"/>
          </rPr>
          <t>Please Complete</t>
        </r>
      </text>
    </comment>
    <comment ref="A57" authorId="0">
      <text>
        <r>
          <rPr>
            <b/>
            <sz val="10"/>
            <color indexed="39"/>
            <rFont val="Tahoma"/>
            <family val="2"/>
          </rPr>
          <t>Please Complete</t>
        </r>
      </text>
    </comment>
    <comment ref="F57" authorId="0">
      <text>
        <r>
          <rPr>
            <b/>
            <sz val="10"/>
            <color indexed="39"/>
            <rFont val="Tahoma"/>
            <family val="2"/>
          </rPr>
          <t>Please Complete</t>
        </r>
      </text>
    </comment>
    <comment ref="G57" authorId="0">
      <text>
        <r>
          <rPr>
            <b/>
            <sz val="10"/>
            <color indexed="39"/>
            <rFont val="Tahoma"/>
            <family val="2"/>
          </rPr>
          <t>Please Complete</t>
        </r>
      </text>
    </comment>
    <comment ref="A58" authorId="0">
      <text>
        <r>
          <rPr>
            <b/>
            <sz val="10"/>
            <color indexed="39"/>
            <rFont val="Tahoma"/>
            <family val="2"/>
          </rPr>
          <t>Please Complete</t>
        </r>
      </text>
    </comment>
    <comment ref="F58" authorId="0">
      <text>
        <r>
          <rPr>
            <b/>
            <sz val="10"/>
            <color indexed="39"/>
            <rFont val="Tahoma"/>
            <family val="2"/>
          </rPr>
          <t>Please Complete</t>
        </r>
      </text>
    </comment>
    <comment ref="G58" authorId="0">
      <text>
        <r>
          <rPr>
            <b/>
            <sz val="10"/>
            <color indexed="39"/>
            <rFont val="Tahoma"/>
            <family val="2"/>
          </rPr>
          <t>Please Complete</t>
        </r>
      </text>
    </comment>
    <comment ref="A59" authorId="0">
      <text>
        <r>
          <rPr>
            <b/>
            <sz val="10"/>
            <color indexed="39"/>
            <rFont val="Tahoma"/>
            <family val="2"/>
          </rPr>
          <t>Please Complete</t>
        </r>
      </text>
    </comment>
    <comment ref="F59" authorId="0">
      <text>
        <r>
          <rPr>
            <b/>
            <sz val="10"/>
            <color indexed="39"/>
            <rFont val="Tahoma"/>
            <family val="2"/>
          </rPr>
          <t>Please Complete</t>
        </r>
      </text>
    </comment>
    <comment ref="G59" authorId="0">
      <text>
        <r>
          <rPr>
            <b/>
            <sz val="10"/>
            <color indexed="39"/>
            <rFont val="Tahoma"/>
            <family val="2"/>
          </rPr>
          <t>Please Complete</t>
        </r>
      </text>
    </comment>
    <comment ref="A60" authorId="0">
      <text>
        <r>
          <rPr>
            <b/>
            <sz val="10"/>
            <color indexed="39"/>
            <rFont val="Tahoma"/>
            <family val="2"/>
          </rPr>
          <t>Please Complete</t>
        </r>
      </text>
    </comment>
    <comment ref="F60" authorId="0">
      <text>
        <r>
          <rPr>
            <b/>
            <sz val="10"/>
            <color indexed="39"/>
            <rFont val="Tahoma"/>
            <family val="2"/>
          </rPr>
          <t>Please Complete</t>
        </r>
      </text>
    </comment>
    <comment ref="G60" authorId="0">
      <text>
        <r>
          <rPr>
            <b/>
            <sz val="10"/>
            <color indexed="39"/>
            <rFont val="Tahoma"/>
            <family val="2"/>
          </rPr>
          <t>Please Complete</t>
        </r>
      </text>
    </comment>
    <comment ref="A61" authorId="0">
      <text>
        <r>
          <rPr>
            <b/>
            <sz val="10"/>
            <color indexed="39"/>
            <rFont val="Tahoma"/>
            <family val="2"/>
          </rPr>
          <t>Please Complete</t>
        </r>
      </text>
    </comment>
    <comment ref="F61" authorId="0">
      <text>
        <r>
          <rPr>
            <b/>
            <sz val="10"/>
            <color indexed="39"/>
            <rFont val="Tahoma"/>
            <family val="2"/>
          </rPr>
          <t>Please Complete</t>
        </r>
      </text>
    </comment>
    <comment ref="G61" authorId="0">
      <text>
        <r>
          <rPr>
            <b/>
            <sz val="10"/>
            <color indexed="39"/>
            <rFont val="Tahoma"/>
            <family val="2"/>
          </rPr>
          <t>Please Complete</t>
        </r>
      </text>
    </comment>
    <comment ref="A62" authorId="0">
      <text>
        <r>
          <rPr>
            <b/>
            <sz val="10"/>
            <color indexed="39"/>
            <rFont val="Tahoma"/>
            <family val="2"/>
          </rPr>
          <t>Please Complete</t>
        </r>
      </text>
    </comment>
    <comment ref="F62" authorId="0">
      <text>
        <r>
          <rPr>
            <b/>
            <sz val="10"/>
            <color indexed="39"/>
            <rFont val="Tahoma"/>
            <family val="2"/>
          </rPr>
          <t>Please Complete</t>
        </r>
      </text>
    </comment>
    <comment ref="G62" authorId="0">
      <text>
        <r>
          <rPr>
            <b/>
            <sz val="10"/>
            <color indexed="39"/>
            <rFont val="Tahoma"/>
            <family val="2"/>
          </rPr>
          <t>Please Complete</t>
        </r>
      </text>
    </comment>
    <comment ref="A63" authorId="0">
      <text>
        <r>
          <rPr>
            <b/>
            <sz val="10"/>
            <color indexed="39"/>
            <rFont val="Tahoma"/>
            <family val="2"/>
          </rPr>
          <t>Please Complete</t>
        </r>
      </text>
    </comment>
    <comment ref="F63" authorId="0">
      <text>
        <r>
          <rPr>
            <b/>
            <sz val="10"/>
            <color indexed="39"/>
            <rFont val="Tahoma"/>
            <family val="2"/>
          </rPr>
          <t>Please Complete</t>
        </r>
      </text>
    </comment>
    <comment ref="G63" authorId="0">
      <text>
        <r>
          <rPr>
            <b/>
            <sz val="10"/>
            <color indexed="39"/>
            <rFont val="Tahoma"/>
            <family val="2"/>
          </rPr>
          <t>Please Complete</t>
        </r>
      </text>
    </comment>
    <comment ref="A64" authorId="0">
      <text>
        <r>
          <rPr>
            <b/>
            <sz val="10"/>
            <color indexed="39"/>
            <rFont val="Tahoma"/>
            <family val="2"/>
          </rPr>
          <t>Please Complete</t>
        </r>
      </text>
    </comment>
    <comment ref="F64" authorId="0">
      <text>
        <r>
          <rPr>
            <b/>
            <sz val="10"/>
            <color indexed="39"/>
            <rFont val="Tahoma"/>
            <family val="2"/>
          </rPr>
          <t>Please Complete</t>
        </r>
      </text>
    </comment>
    <comment ref="G64" authorId="0">
      <text>
        <r>
          <rPr>
            <b/>
            <sz val="10"/>
            <color indexed="39"/>
            <rFont val="Tahoma"/>
            <family val="2"/>
          </rPr>
          <t>Please Complete</t>
        </r>
      </text>
    </comment>
    <comment ref="A65" authorId="0">
      <text>
        <r>
          <rPr>
            <b/>
            <sz val="10"/>
            <color indexed="39"/>
            <rFont val="Tahoma"/>
            <family val="2"/>
          </rPr>
          <t>Please Complete</t>
        </r>
      </text>
    </comment>
    <comment ref="F65" authorId="0">
      <text>
        <r>
          <rPr>
            <b/>
            <sz val="10"/>
            <color indexed="39"/>
            <rFont val="Tahoma"/>
            <family val="2"/>
          </rPr>
          <t>Please Complete</t>
        </r>
      </text>
    </comment>
    <comment ref="G65" authorId="0">
      <text>
        <r>
          <rPr>
            <b/>
            <sz val="10"/>
            <color indexed="39"/>
            <rFont val="Tahoma"/>
            <family val="2"/>
          </rPr>
          <t>Please Complete</t>
        </r>
      </text>
    </comment>
    <comment ref="A66" authorId="0">
      <text>
        <r>
          <rPr>
            <b/>
            <sz val="10"/>
            <color indexed="39"/>
            <rFont val="Tahoma"/>
            <family val="2"/>
          </rPr>
          <t>Please Complete</t>
        </r>
      </text>
    </comment>
    <comment ref="F66" authorId="0">
      <text>
        <r>
          <rPr>
            <b/>
            <sz val="10"/>
            <color indexed="39"/>
            <rFont val="Tahoma"/>
            <family val="2"/>
          </rPr>
          <t>Please Complete</t>
        </r>
      </text>
    </comment>
    <comment ref="G66" authorId="0">
      <text>
        <r>
          <rPr>
            <b/>
            <sz val="10"/>
            <color indexed="39"/>
            <rFont val="Tahoma"/>
            <family val="2"/>
          </rPr>
          <t>Please Complete</t>
        </r>
      </text>
    </comment>
    <comment ref="A67" authorId="0">
      <text>
        <r>
          <rPr>
            <b/>
            <sz val="10"/>
            <color indexed="39"/>
            <rFont val="Tahoma"/>
            <family val="2"/>
          </rPr>
          <t>Please Complete</t>
        </r>
      </text>
    </comment>
    <comment ref="F67" authorId="0">
      <text>
        <r>
          <rPr>
            <b/>
            <sz val="10"/>
            <color indexed="39"/>
            <rFont val="Tahoma"/>
            <family val="2"/>
          </rPr>
          <t>Please Complete</t>
        </r>
      </text>
    </comment>
    <comment ref="G67" authorId="0">
      <text>
        <r>
          <rPr>
            <b/>
            <sz val="10"/>
            <color indexed="39"/>
            <rFont val="Tahoma"/>
            <family val="2"/>
          </rPr>
          <t>Please Complete</t>
        </r>
      </text>
    </comment>
    <comment ref="A68" authorId="0">
      <text>
        <r>
          <rPr>
            <b/>
            <sz val="10"/>
            <color indexed="39"/>
            <rFont val="Tahoma"/>
            <family val="2"/>
          </rPr>
          <t>Please Complete</t>
        </r>
      </text>
    </comment>
    <comment ref="F68" authorId="0">
      <text>
        <r>
          <rPr>
            <b/>
            <sz val="10"/>
            <color indexed="39"/>
            <rFont val="Tahoma"/>
            <family val="2"/>
          </rPr>
          <t>Please Complete</t>
        </r>
      </text>
    </comment>
    <comment ref="G68" authorId="0">
      <text>
        <r>
          <rPr>
            <b/>
            <sz val="10"/>
            <color indexed="39"/>
            <rFont val="Tahoma"/>
            <family val="2"/>
          </rPr>
          <t>Please Complete</t>
        </r>
      </text>
    </comment>
    <comment ref="A69" authorId="0">
      <text>
        <r>
          <rPr>
            <b/>
            <sz val="10"/>
            <color indexed="39"/>
            <rFont val="Tahoma"/>
            <family val="2"/>
          </rPr>
          <t>Please Complete</t>
        </r>
      </text>
    </comment>
    <comment ref="F69" authorId="0">
      <text>
        <r>
          <rPr>
            <b/>
            <sz val="10"/>
            <color indexed="39"/>
            <rFont val="Tahoma"/>
            <family val="2"/>
          </rPr>
          <t>Please Complete</t>
        </r>
      </text>
    </comment>
    <comment ref="G69" authorId="0">
      <text>
        <r>
          <rPr>
            <b/>
            <sz val="10"/>
            <color indexed="39"/>
            <rFont val="Tahoma"/>
            <family val="2"/>
          </rPr>
          <t>Please Complete</t>
        </r>
      </text>
    </comment>
    <comment ref="A70" authorId="0">
      <text>
        <r>
          <rPr>
            <b/>
            <sz val="10"/>
            <color indexed="39"/>
            <rFont val="Tahoma"/>
            <family val="2"/>
          </rPr>
          <t>Please Complete</t>
        </r>
      </text>
    </comment>
    <comment ref="F70" authorId="0">
      <text>
        <r>
          <rPr>
            <b/>
            <sz val="10"/>
            <color indexed="39"/>
            <rFont val="Tahoma"/>
            <family val="2"/>
          </rPr>
          <t>Please Complete</t>
        </r>
      </text>
    </comment>
    <comment ref="G70" authorId="0">
      <text>
        <r>
          <rPr>
            <b/>
            <sz val="10"/>
            <color indexed="39"/>
            <rFont val="Tahoma"/>
            <family val="2"/>
          </rPr>
          <t>Please Complete</t>
        </r>
      </text>
    </comment>
    <comment ref="A71" authorId="0">
      <text>
        <r>
          <rPr>
            <b/>
            <sz val="10"/>
            <color indexed="39"/>
            <rFont val="Tahoma"/>
            <family val="2"/>
          </rPr>
          <t>Please Complete</t>
        </r>
      </text>
    </comment>
    <comment ref="F71" authorId="0">
      <text>
        <r>
          <rPr>
            <b/>
            <sz val="10"/>
            <color indexed="39"/>
            <rFont val="Tahoma"/>
            <family val="2"/>
          </rPr>
          <t>Please Complete</t>
        </r>
      </text>
    </comment>
    <comment ref="G71" authorId="0">
      <text>
        <r>
          <rPr>
            <b/>
            <sz val="10"/>
            <color indexed="39"/>
            <rFont val="Tahoma"/>
            <family val="2"/>
          </rPr>
          <t>Please Complete</t>
        </r>
      </text>
    </comment>
    <comment ref="A72" authorId="0">
      <text>
        <r>
          <rPr>
            <b/>
            <sz val="10"/>
            <color indexed="39"/>
            <rFont val="Tahoma"/>
            <family val="2"/>
          </rPr>
          <t>Please Complete</t>
        </r>
      </text>
    </comment>
    <comment ref="F72" authorId="0">
      <text>
        <r>
          <rPr>
            <b/>
            <sz val="10"/>
            <color indexed="39"/>
            <rFont val="Tahoma"/>
            <family val="2"/>
          </rPr>
          <t>Please Complete</t>
        </r>
      </text>
    </comment>
    <comment ref="G72" authorId="0">
      <text>
        <r>
          <rPr>
            <b/>
            <sz val="10"/>
            <color indexed="39"/>
            <rFont val="Tahoma"/>
            <family val="2"/>
          </rPr>
          <t>Please Complete</t>
        </r>
      </text>
    </comment>
    <comment ref="A73" authorId="0">
      <text>
        <r>
          <rPr>
            <b/>
            <sz val="10"/>
            <color indexed="39"/>
            <rFont val="Tahoma"/>
            <family val="2"/>
          </rPr>
          <t>Please Complete</t>
        </r>
      </text>
    </comment>
    <comment ref="F73" authorId="0">
      <text>
        <r>
          <rPr>
            <b/>
            <sz val="10"/>
            <color indexed="39"/>
            <rFont val="Tahoma"/>
            <family val="2"/>
          </rPr>
          <t>Please Complete</t>
        </r>
      </text>
    </comment>
    <comment ref="G73" authorId="0">
      <text>
        <r>
          <rPr>
            <b/>
            <sz val="10"/>
            <color indexed="39"/>
            <rFont val="Tahoma"/>
            <family val="2"/>
          </rPr>
          <t>Please Complete</t>
        </r>
      </text>
    </comment>
    <comment ref="F76" authorId="0">
      <text>
        <r>
          <rPr>
            <b/>
            <sz val="10"/>
            <color indexed="39"/>
            <rFont val="Tahoma"/>
            <family val="2"/>
          </rPr>
          <t>Please Complete</t>
        </r>
      </text>
    </comment>
    <comment ref="A79" authorId="0">
      <text>
        <r>
          <rPr>
            <b/>
            <sz val="10"/>
            <color indexed="39"/>
            <rFont val="Tahoma"/>
            <family val="2"/>
          </rPr>
          <t>Please Complete</t>
        </r>
      </text>
    </comment>
    <comment ref="F79" authorId="0">
      <text>
        <r>
          <rPr>
            <b/>
            <sz val="10"/>
            <color indexed="39"/>
            <rFont val="Tahoma"/>
            <family val="2"/>
          </rPr>
          <t>Please Complete</t>
        </r>
      </text>
    </comment>
    <comment ref="G79" authorId="0">
      <text>
        <r>
          <rPr>
            <b/>
            <sz val="10"/>
            <color indexed="39"/>
            <rFont val="Tahoma"/>
            <family val="2"/>
          </rPr>
          <t>Please Complete</t>
        </r>
      </text>
    </comment>
    <comment ref="A80" authorId="0">
      <text>
        <r>
          <rPr>
            <b/>
            <sz val="10"/>
            <color indexed="39"/>
            <rFont val="Tahoma"/>
            <family val="2"/>
          </rPr>
          <t>Please Complete</t>
        </r>
      </text>
    </comment>
    <comment ref="F80" authorId="0">
      <text>
        <r>
          <rPr>
            <b/>
            <sz val="10"/>
            <color indexed="39"/>
            <rFont val="Tahoma"/>
            <family val="2"/>
          </rPr>
          <t>Please Complete</t>
        </r>
      </text>
    </comment>
    <comment ref="G80" authorId="0">
      <text>
        <r>
          <rPr>
            <b/>
            <sz val="10"/>
            <color indexed="39"/>
            <rFont val="Tahoma"/>
            <family val="2"/>
          </rPr>
          <t>Please Complete</t>
        </r>
      </text>
    </comment>
    <comment ref="A81" authorId="0">
      <text>
        <r>
          <rPr>
            <b/>
            <sz val="10"/>
            <color indexed="39"/>
            <rFont val="Tahoma"/>
            <family val="2"/>
          </rPr>
          <t>Please Complete</t>
        </r>
      </text>
    </comment>
    <comment ref="F81" authorId="0">
      <text>
        <r>
          <rPr>
            <b/>
            <sz val="10"/>
            <color indexed="39"/>
            <rFont val="Tahoma"/>
            <family val="2"/>
          </rPr>
          <t>Please Complete</t>
        </r>
      </text>
    </comment>
    <comment ref="G81" authorId="0">
      <text>
        <r>
          <rPr>
            <b/>
            <sz val="10"/>
            <color indexed="39"/>
            <rFont val="Tahoma"/>
            <family val="2"/>
          </rPr>
          <t>Please Complete</t>
        </r>
      </text>
    </comment>
    <comment ref="A82" authorId="0">
      <text>
        <r>
          <rPr>
            <b/>
            <sz val="10"/>
            <color indexed="39"/>
            <rFont val="Tahoma"/>
            <family val="2"/>
          </rPr>
          <t>Please Complete</t>
        </r>
      </text>
    </comment>
    <comment ref="F82" authorId="0">
      <text>
        <r>
          <rPr>
            <b/>
            <sz val="10"/>
            <color indexed="39"/>
            <rFont val="Tahoma"/>
            <family val="2"/>
          </rPr>
          <t>Please Complete</t>
        </r>
      </text>
    </comment>
    <comment ref="G82" authorId="0">
      <text>
        <r>
          <rPr>
            <b/>
            <sz val="10"/>
            <color indexed="39"/>
            <rFont val="Tahoma"/>
            <family val="2"/>
          </rPr>
          <t>Please Complete</t>
        </r>
      </text>
    </comment>
    <comment ref="A83" authorId="0">
      <text>
        <r>
          <rPr>
            <b/>
            <sz val="10"/>
            <color indexed="39"/>
            <rFont val="Tahoma"/>
            <family val="2"/>
          </rPr>
          <t>Please Complete</t>
        </r>
      </text>
    </comment>
    <comment ref="F83" authorId="0">
      <text>
        <r>
          <rPr>
            <b/>
            <sz val="10"/>
            <color indexed="39"/>
            <rFont val="Tahoma"/>
            <family val="2"/>
          </rPr>
          <t>Please Complete</t>
        </r>
      </text>
    </comment>
    <comment ref="G83" authorId="0">
      <text>
        <r>
          <rPr>
            <b/>
            <sz val="10"/>
            <color indexed="39"/>
            <rFont val="Tahoma"/>
            <family val="2"/>
          </rPr>
          <t>Please Complete</t>
        </r>
      </text>
    </comment>
    <comment ref="A84" authorId="0">
      <text>
        <r>
          <rPr>
            <b/>
            <sz val="10"/>
            <color indexed="39"/>
            <rFont val="Tahoma"/>
            <family val="2"/>
          </rPr>
          <t>Please Complete</t>
        </r>
      </text>
    </comment>
    <comment ref="F84" authorId="0">
      <text>
        <r>
          <rPr>
            <b/>
            <sz val="10"/>
            <color indexed="39"/>
            <rFont val="Tahoma"/>
            <family val="2"/>
          </rPr>
          <t>Please Complete</t>
        </r>
      </text>
    </comment>
    <comment ref="G84" authorId="0">
      <text>
        <r>
          <rPr>
            <b/>
            <sz val="10"/>
            <color indexed="39"/>
            <rFont val="Tahoma"/>
            <family val="2"/>
          </rPr>
          <t>Please Complete</t>
        </r>
      </text>
    </comment>
    <comment ref="H91" authorId="0">
      <text>
        <r>
          <rPr>
            <b/>
            <sz val="10"/>
            <color indexed="39"/>
            <rFont val="Tahoma"/>
            <family val="2"/>
          </rPr>
          <t>Please Complete</t>
        </r>
      </text>
    </comment>
    <comment ref="J91" authorId="0">
      <text>
        <r>
          <rPr>
            <b/>
            <sz val="10"/>
            <color indexed="39"/>
            <rFont val="Tahoma"/>
            <family val="2"/>
          </rPr>
          <t>Please Complete</t>
        </r>
      </text>
    </comment>
    <comment ref="H92" authorId="0">
      <text>
        <r>
          <rPr>
            <b/>
            <sz val="10"/>
            <color indexed="39"/>
            <rFont val="Tahoma"/>
            <family val="2"/>
          </rPr>
          <t>Please Complete</t>
        </r>
      </text>
    </comment>
    <comment ref="J92" authorId="0">
      <text>
        <r>
          <rPr>
            <b/>
            <sz val="10"/>
            <color indexed="39"/>
            <rFont val="Tahoma"/>
            <family val="2"/>
          </rPr>
          <t>Please Complete</t>
        </r>
      </text>
    </comment>
    <comment ref="B95" authorId="0">
      <text>
        <r>
          <rPr>
            <b/>
            <sz val="10"/>
            <color indexed="39"/>
            <rFont val="Tahoma"/>
            <family val="2"/>
          </rPr>
          <t>Please Complete</t>
        </r>
      </text>
    </comment>
    <comment ref="G95" authorId="0">
      <text>
        <r>
          <rPr>
            <b/>
            <sz val="10"/>
            <color indexed="39"/>
            <rFont val="Tahoma"/>
            <family val="2"/>
          </rPr>
          <t>Please Complete</t>
        </r>
      </text>
    </comment>
    <comment ref="J95" authorId="0">
      <text>
        <r>
          <rPr>
            <b/>
            <sz val="10"/>
            <color indexed="39"/>
            <rFont val="Tahoma"/>
            <family val="2"/>
          </rPr>
          <t>Please Complete</t>
        </r>
      </text>
    </comment>
  </commentList>
</comments>
</file>

<file path=xl/comments2.xml><?xml version="1.0" encoding="utf-8"?>
<comments xmlns="http://schemas.openxmlformats.org/spreadsheetml/2006/main">
  <authors>
    <author>Tashbeeh Umer Farooqi</author>
  </authors>
  <commentList>
    <comment ref="G12" authorId="0">
      <text>
        <r>
          <rPr>
            <b/>
            <sz val="10"/>
            <color indexed="39"/>
            <rFont val="Tahoma"/>
            <family val="2"/>
          </rPr>
          <t>Please Complete</t>
        </r>
      </text>
    </comment>
    <comment ref="H12" authorId="0">
      <text>
        <r>
          <rPr>
            <b/>
            <sz val="10"/>
            <color indexed="39"/>
            <rFont val="Tahoma"/>
            <family val="2"/>
          </rPr>
          <t>Please Complete</t>
        </r>
      </text>
    </comment>
    <comment ref="F16" authorId="0">
      <text>
        <r>
          <rPr>
            <b/>
            <sz val="10"/>
            <color indexed="39"/>
            <rFont val="Tahoma"/>
            <family val="2"/>
          </rPr>
          <t>Please Complete</t>
        </r>
      </text>
    </comment>
    <comment ref="G16" authorId="0">
      <text>
        <r>
          <rPr>
            <b/>
            <sz val="10"/>
            <color indexed="39"/>
            <rFont val="Tahoma"/>
            <family val="2"/>
          </rPr>
          <t>Please Complete</t>
        </r>
      </text>
    </comment>
    <comment ref="F17" authorId="0">
      <text>
        <r>
          <rPr>
            <b/>
            <sz val="10"/>
            <color indexed="39"/>
            <rFont val="Tahoma"/>
            <family val="2"/>
          </rPr>
          <t>Please Complete</t>
        </r>
      </text>
    </comment>
    <comment ref="G17" authorId="0">
      <text>
        <r>
          <rPr>
            <b/>
            <sz val="10"/>
            <color indexed="39"/>
            <rFont val="Tahoma"/>
            <family val="2"/>
          </rPr>
          <t>Please Complete</t>
        </r>
      </text>
    </comment>
    <comment ref="F18" authorId="0">
      <text>
        <r>
          <rPr>
            <b/>
            <sz val="10"/>
            <color indexed="39"/>
            <rFont val="Tahoma"/>
            <family val="2"/>
          </rPr>
          <t>Please Complete</t>
        </r>
      </text>
    </comment>
    <comment ref="G18" authorId="0">
      <text>
        <r>
          <rPr>
            <b/>
            <sz val="10"/>
            <color indexed="39"/>
            <rFont val="Tahoma"/>
            <family val="2"/>
          </rPr>
          <t>Please Complete</t>
        </r>
      </text>
    </comment>
    <comment ref="F19" authorId="0">
      <text>
        <r>
          <rPr>
            <b/>
            <sz val="10"/>
            <color indexed="39"/>
            <rFont val="Tahoma"/>
            <family val="2"/>
          </rPr>
          <t>Please Complete</t>
        </r>
      </text>
    </comment>
    <comment ref="G19" authorId="0">
      <text>
        <r>
          <rPr>
            <b/>
            <sz val="10"/>
            <color indexed="39"/>
            <rFont val="Tahoma"/>
            <family val="2"/>
          </rPr>
          <t>Please Complete</t>
        </r>
      </text>
    </comment>
    <comment ref="F20" authorId="0">
      <text>
        <r>
          <rPr>
            <b/>
            <sz val="10"/>
            <color indexed="39"/>
            <rFont val="Tahoma"/>
            <family val="2"/>
          </rPr>
          <t>Please Complete</t>
        </r>
      </text>
    </comment>
    <comment ref="G20" authorId="0">
      <text>
        <r>
          <rPr>
            <b/>
            <sz val="10"/>
            <color indexed="39"/>
            <rFont val="Tahoma"/>
            <family val="2"/>
          </rPr>
          <t>Please Complete</t>
        </r>
      </text>
    </comment>
    <comment ref="F21" authorId="0">
      <text>
        <r>
          <rPr>
            <b/>
            <sz val="10"/>
            <color indexed="39"/>
            <rFont val="Tahoma"/>
            <family val="2"/>
          </rPr>
          <t>Please Complete</t>
        </r>
      </text>
    </comment>
    <comment ref="G21" authorId="0">
      <text>
        <r>
          <rPr>
            <b/>
            <sz val="10"/>
            <color indexed="39"/>
            <rFont val="Tahoma"/>
            <family val="2"/>
          </rPr>
          <t>Please Complete</t>
        </r>
      </text>
    </comment>
    <comment ref="F22" authorId="0">
      <text>
        <r>
          <rPr>
            <b/>
            <sz val="10"/>
            <color indexed="39"/>
            <rFont val="Tahoma"/>
            <family val="2"/>
          </rPr>
          <t>Please Complete</t>
        </r>
      </text>
    </comment>
    <comment ref="G22" authorId="0">
      <text>
        <r>
          <rPr>
            <b/>
            <sz val="10"/>
            <color indexed="39"/>
            <rFont val="Tahoma"/>
            <family val="2"/>
          </rPr>
          <t>Please Complete</t>
        </r>
      </text>
    </comment>
    <comment ref="F23" authorId="0">
      <text>
        <r>
          <rPr>
            <b/>
            <sz val="10"/>
            <color indexed="39"/>
            <rFont val="Tahoma"/>
            <family val="2"/>
          </rPr>
          <t>Please Complete</t>
        </r>
      </text>
    </comment>
    <comment ref="G23" authorId="0">
      <text>
        <r>
          <rPr>
            <b/>
            <sz val="10"/>
            <color indexed="39"/>
            <rFont val="Tahoma"/>
            <family val="2"/>
          </rPr>
          <t>Please Complete</t>
        </r>
      </text>
    </comment>
    <comment ref="F24" authorId="0">
      <text>
        <r>
          <rPr>
            <b/>
            <sz val="10"/>
            <color indexed="39"/>
            <rFont val="Tahoma"/>
            <family val="2"/>
          </rPr>
          <t>Please Complete</t>
        </r>
      </text>
    </comment>
    <comment ref="G24" authorId="0">
      <text>
        <r>
          <rPr>
            <b/>
            <sz val="10"/>
            <color indexed="39"/>
            <rFont val="Tahoma"/>
            <family val="2"/>
          </rPr>
          <t>Please Complete</t>
        </r>
      </text>
    </comment>
    <comment ref="F25" authorId="0">
      <text>
        <r>
          <rPr>
            <b/>
            <sz val="10"/>
            <color indexed="39"/>
            <rFont val="Tahoma"/>
            <family val="2"/>
          </rPr>
          <t>Please Complete</t>
        </r>
      </text>
    </comment>
    <comment ref="G25" authorId="0">
      <text>
        <r>
          <rPr>
            <b/>
            <sz val="10"/>
            <color indexed="39"/>
            <rFont val="Tahoma"/>
            <family val="2"/>
          </rPr>
          <t>Please Complete</t>
        </r>
      </text>
    </comment>
    <comment ref="F26" authorId="0">
      <text>
        <r>
          <rPr>
            <b/>
            <sz val="10"/>
            <color indexed="39"/>
            <rFont val="Tahoma"/>
            <family val="2"/>
          </rPr>
          <t>Please Complete</t>
        </r>
      </text>
    </comment>
    <comment ref="G26" authorId="0">
      <text>
        <r>
          <rPr>
            <b/>
            <sz val="10"/>
            <color indexed="39"/>
            <rFont val="Tahoma"/>
            <family val="2"/>
          </rPr>
          <t>Please Complete</t>
        </r>
      </text>
    </comment>
    <comment ref="F27" authorId="0">
      <text>
        <r>
          <rPr>
            <b/>
            <sz val="10"/>
            <color indexed="39"/>
            <rFont val="Tahoma"/>
            <family val="2"/>
          </rPr>
          <t>Please Complete</t>
        </r>
      </text>
    </comment>
    <comment ref="G27" authorId="0">
      <text>
        <r>
          <rPr>
            <b/>
            <sz val="10"/>
            <color indexed="39"/>
            <rFont val="Tahoma"/>
            <family val="2"/>
          </rPr>
          <t>Please Complete</t>
        </r>
      </text>
    </comment>
    <comment ref="F28" authorId="0">
      <text>
        <r>
          <rPr>
            <b/>
            <sz val="10"/>
            <color indexed="39"/>
            <rFont val="Tahoma"/>
            <family val="2"/>
          </rPr>
          <t>Please Complete</t>
        </r>
      </text>
    </comment>
    <comment ref="G28" authorId="0">
      <text>
        <r>
          <rPr>
            <b/>
            <sz val="10"/>
            <color indexed="39"/>
            <rFont val="Tahoma"/>
            <family val="2"/>
          </rPr>
          <t>Please Complete</t>
        </r>
      </text>
    </comment>
    <comment ref="F29" authorId="0">
      <text>
        <r>
          <rPr>
            <b/>
            <sz val="10"/>
            <color indexed="39"/>
            <rFont val="Tahoma"/>
            <family val="2"/>
          </rPr>
          <t>Please Complete</t>
        </r>
      </text>
    </comment>
    <comment ref="G29" authorId="0">
      <text>
        <r>
          <rPr>
            <b/>
            <sz val="10"/>
            <color indexed="39"/>
            <rFont val="Tahoma"/>
            <family val="2"/>
          </rPr>
          <t>Please Complete</t>
        </r>
      </text>
    </comment>
    <comment ref="F30" authorId="0">
      <text>
        <r>
          <rPr>
            <b/>
            <sz val="10"/>
            <color indexed="39"/>
            <rFont val="Tahoma"/>
            <family val="2"/>
          </rPr>
          <t>Please Complete</t>
        </r>
      </text>
    </comment>
    <comment ref="G30" authorId="0">
      <text>
        <r>
          <rPr>
            <b/>
            <sz val="10"/>
            <color indexed="39"/>
            <rFont val="Tahoma"/>
            <family val="2"/>
          </rPr>
          <t>Please Complete</t>
        </r>
      </text>
    </comment>
    <comment ref="F31" authorId="0">
      <text>
        <r>
          <rPr>
            <b/>
            <sz val="10"/>
            <color indexed="39"/>
            <rFont val="Tahoma"/>
            <family val="2"/>
          </rPr>
          <t>Please Complete</t>
        </r>
      </text>
    </comment>
    <comment ref="G31" authorId="0">
      <text>
        <r>
          <rPr>
            <b/>
            <sz val="10"/>
            <color indexed="39"/>
            <rFont val="Tahoma"/>
            <family val="2"/>
          </rPr>
          <t>Please Complete</t>
        </r>
      </text>
    </comment>
    <comment ref="F32" authorId="0">
      <text>
        <r>
          <rPr>
            <b/>
            <sz val="10"/>
            <color indexed="39"/>
            <rFont val="Tahoma"/>
            <family val="2"/>
          </rPr>
          <t>Please Complete</t>
        </r>
      </text>
    </comment>
    <comment ref="G32" authorId="0">
      <text>
        <r>
          <rPr>
            <b/>
            <sz val="10"/>
            <color indexed="39"/>
            <rFont val="Tahoma"/>
            <family val="2"/>
          </rPr>
          <t>Please Complete</t>
        </r>
      </text>
    </comment>
    <comment ref="F33" authorId="0">
      <text>
        <r>
          <rPr>
            <b/>
            <sz val="10"/>
            <color indexed="39"/>
            <rFont val="Tahoma"/>
            <family val="2"/>
          </rPr>
          <t>Please Complete</t>
        </r>
      </text>
    </comment>
    <comment ref="G33" authorId="0">
      <text>
        <r>
          <rPr>
            <b/>
            <sz val="10"/>
            <color indexed="39"/>
            <rFont val="Tahoma"/>
            <family val="2"/>
          </rPr>
          <t>Please Complete</t>
        </r>
      </text>
    </comment>
    <comment ref="F34" authorId="0">
      <text>
        <r>
          <rPr>
            <b/>
            <sz val="10"/>
            <color indexed="39"/>
            <rFont val="Tahoma"/>
            <family val="2"/>
          </rPr>
          <t>Please Complete</t>
        </r>
      </text>
    </comment>
    <comment ref="G34" authorId="0">
      <text>
        <r>
          <rPr>
            <b/>
            <sz val="10"/>
            <color indexed="39"/>
            <rFont val="Tahoma"/>
            <family val="2"/>
          </rPr>
          <t>Please Complete</t>
        </r>
      </text>
    </comment>
    <comment ref="F35" authorId="0">
      <text>
        <r>
          <rPr>
            <b/>
            <sz val="10"/>
            <color indexed="39"/>
            <rFont val="Tahoma"/>
            <family val="2"/>
          </rPr>
          <t>Please Complete</t>
        </r>
      </text>
    </comment>
    <comment ref="G35" authorId="0">
      <text>
        <r>
          <rPr>
            <b/>
            <sz val="10"/>
            <color indexed="39"/>
            <rFont val="Tahoma"/>
            <family val="2"/>
          </rPr>
          <t>Please Complete</t>
        </r>
      </text>
    </comment>
    <comment ref="F36" authorId="0">
      <text>
        <r>
          <rPr>
            <b/>
            <sz val="10"/>
            <color indexed="39"/>
            <rFont val="Tahoma"/>
            <family val="2"/>
          </rPr>
          <t>Please Complete</t>
        </r>
      </text>
    </comment>
    <comment ref="G36" authorId="0">
      <text>
        <r>
          <rPr>
            <b/>
            <sz val="10"/>
            <color indexed="39"/>
            <rFont val="Tahoma"/>
            <family val="2"/>
          </rPr>
          <t>Please Complete</t>
        </r>
      </text>
    </comment>
    <comment ref="F37" authorId="0">
      <text>
        <r>
          <rPr>
            <b/>
            <sz val="10"/>
            <color indexed="39"/>
            <rFont val="Tahoma"/>
            <family val="2"/>
          </rPr>
          <t>Please Complete</t>
        </r>
      </text>
    </comment>
    <comment ref="G37" authorId="0">
      <text>
        <r>
          <rPr>
            <b/>
            <sz val="10"/>
            <color indexed="39"/>
            <rFont val="Tahoma"/>
            <family val="2"/>
          </rPr>
          <t>Please Complete</t>
        </r>
      </text>
    </comment>
    <comment ref="F38" authorId="0">
      <text>
        <r>
          <rPr>
            <b/>
            <sz val="10"/>
            <color indexed="39"/>
            <rFont val="Tahoma"/>
            <family val="2"/>
          </rPr>
          <t>Please Complete</t>
        </r>
      </text>
    </comment>
    <comment ref="G38" authorId="0">
      <text>
        <r>
          <rPr>
            <b/>
            <sz val="10"/>
            <color indexed="39"/>
            <rFont val="Tahoma"/>
            <family val="2"/>
          </rPr>
          <t>Please Complete</t>
        </r>
      </text>
    </comment>
    <comment ref="F39" authorId="0">
      <text>
        <r>
          <rPr>
            <b/>
            <sz val="10"/>
            <color indexed="39"/>
            <rFont val="Tahoma"/>
            <family val="2"/>
          </rPr>
          <t>Please Complete</t>
        </r>
      </text>
    </comment>
    <comment ref="G39" authorId="0">
      <text>
        <r>
          <rPr>
            <b/>
            <sz val="10"/>
            <color indexed="39"/>
            <rFont val="Tahoma"/>
            <family val="2"/>
          </rPr>
          <t>Please Complete</t>
        </r>
      </text>
    </comment>
    <comment ref="F40" authorId="0">
      <text>
        <r>
          <rPr>
            <b/>
            <sz val="10"/>
            <color indexed="39"/>
            <rFont val="Tahoma"/>
            <family val="2"/>
          </rPr>
          <t>Please Complete</t>
        </r>
      </text>
    </comment>
    <comment ref="G40" authorId="0">
      <text>
        <r>
          <rPr>
            <b/>
            <sz val="10"/>
            <color indexed="39"/>
            <rFont val="Tahoma"/>
            <family val="2"/>
          </rPr>
          <t>Please Complete</t>
        </r>
      </text>
    </comment>
    <comment ref="F51" authorId="0">
      <text>
        <r>
          <rPr>
            <b/>
            <sz val="10"/>
            <color indexed="39"/>
            <rFont val="Tahoma"/>
            <family val="2"/>
          </rPr>
          <t>Please Complete</t>
        </r>
      </text>
    </comment>
    <comment ref="G51" authorId="0">
      <text>
        <r>
          <rPr>
            <b/>
            <sz val="10"/>
            <color indexed="39"/>
            <rFont val="Tahoma"/>
            <family val="2"/>
          </rPr>
          <t>Please Complete</t>
        </r>
      </text>
    </comment>
    <comment ref="M51" authorId="0">
      <text>
        <r>
          <rPr>
            <b/>
            <sz val="10"/>
            <color indexed="39"/>
            <rFont val="Tahoma"/>
            <family val="2"/>
          </rPr>
          <t>Please Complete</t>
        </r>
      </text>
    </comment>
    <comment ref="F52" authorId="0">
      <text>
        <r>
          <rPr>
            <b/>
            <sz val="10"/>
            <color indexed="39"/>
            <rFont val="Tahoma"/>
            <family val="2"/>
          </rPr>
          <t>Please Complete</t>
        </r>
      </text>
    </comment>
    <comment ref="G52" authorId="0">
      <text>
        <r>
          <rPr>
            <b/>
            <sz val="10"/>
            <color indexed="39"/>
            <rFont val="Tahoma"/>
            <family val="2"/>
          </rPr>
          <t>Please Complete</t>
        </r>
      </text>
    </comment>
    <comment ref="M52" authorId="0">
      <text>
        <r>
          <rPr>
            <b/>
            <sz val="10"/>
            <color indexed="39"/>
            <rFont val="Tahoma"/>
            <family val="2"/>
          </rPr>
          <t>Please Complete</t>
        </r>
      </text>
    </comment>
    <comment ref="F53" authorId="0">
      <text>
        <r>
          <rPr>
            <b/>
            <sz val="10"/>
            <color indexed="39"/>
            <rFont val="Tahoma"/>
            <family val="2"/>
          </rPr>
          <t>Please Complete</t>
        </r>
      </text>
    </comment>
    <comment ref="G53" authorId="0">
      <text>
        <r>
          <rPr>
            <b/>
            <sz val="10"/>
            <color indexed="39"/>
            <rFont val="Tahoma"/>
            <family val="2"/>
          </rPr>
          <t>Please Complete</t>
        </r>
      </text>
    </comment>
    <comment ref="M53" authorId="0">
      <text>
        <r>
          <rPr>
            <b/>
            <sz val="10"/>
            <color indexed="39"/>
            <rFont val="Tahoma"/>
            <family val="2"/>
          </rPr>
          <t>Please Complete</t>
        </r>
      </text>
    </comment>
    <comment ref="F54" authorId="0">
      <text>
        <r>
          <rPr>
            <b/>
            <sz val="10"/>
            <color indexed="39"/>
            <rFont val="Tahoma"/>
            <family val="2"/>
          </rPr>
          <t>Please Complete</t>
        </r>
      </text>
    </comment>
    <comment ref="G54" authorId="0">
      <text>
        <r>
          <rPr>
            <b/>
            <sz val="10"/>
            <color indexed="39"/>
            <rFont val="Tahoma"/>
            <family val="2"/>
          </rPr>
          <t>Please Complete</t>
        </r>
      </text>
    </comment>
    <comment ref="M54" authorId="0">
      <text>
        <r>
          <rPr>
            <b/>
            <sz val="10"/>
            <color indexed="39"/>
            <rFont val="Tahoma"/>
            <family val="2"/>
          </rPr>
          <t>Please Complete</t>
        </r>
      </text>
    </comment>
    <comment ref="F55" authorId="0">
      <text>
        <r>
          <rPr>
            <b/>
            <sz val="10"/>
            <color indexed="39"/>
            <rFont val="Tahoma"/>
            <family val="2"/>
          </rPr>
          <t>Please Complete</t>
        </r>
      </text>
    </comment>
    <comment ref="G55" authorId="0">
      <text>
        <r>
          <rPr>
            <b/>
            <sz val="10"/>
            <color indexed="39"/>
            <rFont val="Tahoma"/>
            <family val="2"/>
          </rPr>
          <t>Please Complete</t>
        </r>
      </text>
    </comment>
    <comment ref="M55" authorId="0">
      <text>
        <r>
          <rPr>
            <b/>
            <sz val="10"/>
            <color indexed="39"/>
            <rFont val="Tahoma"/>
            <family val="2"/>
          </rPr>
          <t>Please Complete</t>
        </r>
      </text>
    </comment>
    <comment ref="F56" authorId="0">
      <text>
        <r>
          <rPr>
            <b/>
            <sz val="10"/>
            <color indexed="39"/>
            <rFont val="Tahoma"/>
            <family val="2"/>
          </rPr>
          <t>Please Complete</t>
        </r>
      </text>
    </comment>
    <comment ref="G56" authorId="0">
      <text>
        <r>
          <rPr>
            <b/>
            <sz val="10"/>
            <color indexed="39"/>
            <rFont val="Tahoma"/>
            <family val="2"/>
          </rPr>
          <t>Please Complete</t>
        </r>
      </text>
    </comment>
    <comment ref="M56" authorId="0">
      <text>
        <r>
          <rPr>
            <b/>
            <sz val="10"/>
            <color indexed="39"/>
            <rFont val="Tahoma"/>
            <family val="2"/>
          </rPr>
          <t>Please Complete</t>
        </r>
      </text>
    </comment>
    <comment ref="C71" authorId="0">
      <text>
        <r>
          <rPr>
            <b/>
            <sz val="10"/>
            <color indexed="39"/>
            <rFont val="Tahoma"/>
            <family val="2"/>
          </rPr>
          <t>Please Complete</t>
        </r>
      </text>
    </comment>
    <comment ref="G71" authorId="0">
      <text>
        <r>
          <rPr>
            <b/>
            <sz val="10"/>
            <color indexed="39"/>
            <rFont val="Tahoma"/>
            <family val="2"/>
          </rPr>
          <t>Please Complete</t>
        </r>
      </text>
    </comment>
    <comment ref="J71" authorId="0">
      <text>
        <r>
          <rPr>
            <b/>
            <sz val="10"/>
            <color indexed="39"/>
            <rFont val="Tahoma"/>
            <family val="2"/>
          </rPr>
          <t>Please Complete</t>
        </r>
      </text>
    </comment>
    <comment ref="L71" authorId="0">
      <text>
        <r>
          <rPr>
            <b/>
            <sz val="10"/>
            <color indexed="39"/>
            <rFont val="Tahoma"/>
            <family val="2"/>
          </rPr>
          <t>Please Complete</t>
        </r>
      </text>
    </comment>
    <comment ref="C72" authorId="0">
      <text>
        <r>
          <rPr>
            <b/>
            <sz val="10"/>
            <color indexed="39"/>
            <rFont val="Tahoma"/>
            <family val="2"/>
          </rPr>
          <t>Please Complete</t>
        </r>
      </text>
    </comment>
    <comment ref="G72" authorId="0">
      <text>
        <r>
          <rPr>
            <b/>
            <sz val="10"/>
            <color indexed="39"/>
            <rFont val="Tahoma"/>
            <family val="2"/>
          </rPr>
          <t>Please Complete</t>
        </r>
      </text>
    </comment>
    <comment ref="J72" authorId="0">
      <text>
        <r>
          <rPr>
            <b/>
            <sz val="10"/>
            <color indexed="39"/>
            <rFont val="Tahoma"/>
            <family val="2"/>
          </rPr>
          <t>Please Complete</t>
        </r>
      </text>
    </comment>
    <comment ref="L72" authorId="0">
      <text>
        <r>
          <rPr>
            <b/>
            <sz val="10"/>
            <color indexed="39"/>
            <rFont val="Tahoma"/>
            <family val="2"/>
          </rPr>
          <t>Please Complete</t>
        </r>
      </text>
    </comment>
    <comment ref="B77" authorId="0">
      <text>
        <r>
          <rPr>
            <b/>
            <sz val="10"/>
            <color indexed="39"/>
            <rFont val="Tahoma"/>
            <family val="2"/>
          </rPr>
          <t>Please Complete</t>
        </r>
      </text>
    </comment>
    <comment ref="G77" authorId="0">
      <text>
        <r>
          <rPr>
            <b/>
            <sz val="10"/>
            <color indexed="39"/>
            <rFont val="Tahoma"/>
            <family val="2"/>
          </rPr>
          <t>Please Complete</t>
        </r>
      </text>
    </comment>
    <comment ref="J77" authorId="0">
      <text>
        <r>
          <rPr>
            <b/>
            <sz val="10"/>
            <color indexed="39"/>
            <rFont val="Tahoma"/>
            <family val="2"/>
          </rPr>
          <t>Please Complete</t>
        </r>
      </text>
    </comment>
  </commentList>
</comments>
</file>

<file path=xl/sharedStrings.xml><?xml version="1.0" encoding="utf-8"?>
<sst xmlns="http://schemas.openxmlformats.org/spreadsheetml/2006/main" count="466" uniqueCount="227">
  <si>
    <t>RA</t>
  </si>
  <si>
    <t xml:space="preserve">NAME </t>
  </si>
  <si>
    <t>EMAIL</t>
  </si>
  <si>
    <t>TELEPHONE</t>
  </si>
  <si>
    <t>EVENT TYPE</t>
  </si>
  <si>
    <t>ALCOHOL</t>
  </si>
  <si>
    <t>BALL</t>
  </si>
  <si>
    <t>COMMUNITY/VOLUNTEERING</t>
  </si>
  <si>
    <t>OTHER (EVENTS/EQUIPMENT/ACTIVITIES)</t>
  </si>
  <si>
    <t>Event Title</t>
  </si>
  <si>
    <t>Date</t>
  </si>
  <si>
    <t>Description of Activity:</t>
  </si>
  <si>
    <t>Jarratt Hall</t>
  </si>
  <si>
    <t>Tennis Court</t>
  </si>
  <si>
    <t>Maple Bank</t>
  </si>
  <si>
    <t>Pritchatts Park</t>
  </si>
  <si>
    <t>Aitken Wing</t>
  </si>
  <si>
    <t>Elgar Court</t>
  </si>
  <si>
    <t>Shackleton</t>
  </si>
  <si>
    <t>Mason Hall</t>
  </si>
  <si>
    <t>Victoria Halls</t>
  </si>
  <si>
    <t>Beeches</t>
  </si>
  <si>
    <t>Hunter Court</t>
  </si>
  <si>
    <t>Queens Hosp. Close</t>
  </si>
  <si>
    <t>FOC SOC</t>
  </si>
  <si>
    <t>IMPORTANT: V.A.T - VALUE ADDED TAX</t>
  </si>
  <si>
    <t>EXPENDITURE</t>
  </si>
  <si>
    <t>VAT</t>
  </si>
  <si>
    <t>NO VAT</t>
  </si>
  <si>
    <t>Ticket Sales</t>
  </si>
  <si>
    <t>T-shirt Sales</t>
  </si>
  <si>
    <t>Accommodation for trips</t>
  </si>
  <si>
    <t>Donations</t>
  </si>
  <si>
    <t>Travel</t>
  </si>
  <si>
    <t>Food</t>
  </si>
  <si>
    <t>Course Fees</t>
  </si>
  <si>
    <t>INCOME</t>
  </si>
  <si>
    <t>ACTIVITY BUDGET</t>
  </si>
  <si>
    <t>Expected Participants</t>
  </si>
  <si>
    <t>TOTAL EXPENDITURE</t>
  </si>
  <si>
    <t>TOTAL INCOME</t>
  </si>
  <si>
    <t>VATABLE</t>
  </si>
  <si>
    <t>NET VAT</t>
  </si>
  <si>
    <t>TOTAL COST</t>
  </si>
  <si>
    <t xml:space="preserve">Signature </t>
  </si>
  <si>
    <t>Print name</t>
  </si>
  <si>
    <t>PRINT</t>
  </si>
  <si>
    <t>SIGNED</t>
  </si>
  <si>
    <t>DATE</t>
  </si>
  <si>
    <t>STAFF USE:</t>
  </si>
  <si>
    <t>SUBSIDY/PROFIT PER PARTICIPANT</t>
  </si>
  <si>
    <t>ACTUAL</t>
  </si>
  <si>
    <t>COMMENT</t>
  </si>
  <si>
    <t>VARIANCE</t>
  </si>
  <si>
    <t>PARTICIPANTS</t>
  </si>
  <si>
    <t>SIGN</t>
  </si>
  <si>
    <t>STAFF USE</t>
  </si>
  <si>
    <t>Appraisal checked by student-staff &amp; information logged on RA Activity Monitoring Sheet</t>
  </si>
  <si>
    <t>YES</t>
  </si>
  <si>
    <t>NO</t>
  </si>
  <si>
    <t>VAT (Value added tax) can have a major effect on your society's finances if you are either not aware of it or do not understand it. Please read this section carefully and if you still DO NOT understand, go to the counter and ask questions.  The Guild of Students is required by law to account for VAT (17.5%) which is incurred on purchases.</t>
  </si>
  <si>
    <t>Details of Expenditure: e.g. Transport/Tickets/Publicity/Back up funds</t>
  </si>
  <si>
    <t>COST PER RESIDENT</t>
  </si>
  <si>
    <t>Emergency Fund</t>
  </si>
  <si>
    <t>Volunteering</t>
  </si>
  <si>
    <t>Representation</t>
  </si>
  <si>
    <t>Treasurer</t>
  </si>
  <si>
    <t>President</t>
  </si>
  <si>
    <t>Publicity</t>
  </si>
  <si>
    <t>Entertainments</t>
  </si>
  <si>
    <t>Sports</t>
  </si>
  <si>
    <t>RA Position</t>
  </si>
  <si>
    <t>PAID IN</t>
  </si>
  <si>
    <t>RESIDENT'S ASSOCIATION ACTIVITY EVALUATION</t>
  </si>
  <si>
    <t>Benefits to members:</t>
  </si>
  <si>
    <t>PREDICTED</t>
  </si>
  <si>
    <t>PROPOSAL</t>
  </si>
  <si>
    <t>PROPOSED</t>
  </si>
  <si>
    <t xml:space="preserve">TOTAL NET VAT </t>
  </si>
  <si>
    <t>Drinks</t>
  </si>
  <si>
    <t xml:space="preserve">VATABLE </t>
  </si>
  <si>
    <t>TOTAL (exc.VAT)</t>
  </si>
  <si>
    <t>Memberships/Sponsorship</t>
  </si>
  <si>
    <t>Anything with a VAT receipt</t>
  </si>
  <si>
    <t>PAID OUT</t>
  </si>
  <si>
    <t>Comments conitued:</t>
  </si>
  <si>
    <t>(Colums below: Office use only)</t>
  </si>
  <si>
    <t xml:space="preserve">This workbook "Activity Proposal and Appraisal 0910" should be filled out for any activity that your RA wants to do. </t>
  </si>
  <si>
    <t>The aim of this Proposal is to make your life easier, and to have more accurate information.</t>
  </si>
  <si>
    <t xml:space="preserve">The best way to understand what is Vatable is to understand what is NOT vatable. </t>
  </si>
  <si>
    <t xml:space="preserve">Your expenditure states you will be spending money on: </t>
  </si>
  <si>
    <t>Tickets</t>
  </si>
  <si>
    <t>Glow sticks</t>
  </si>
  <si>
    <t>Transport</t>
  </si>
  <si>
    <t>Paint materials</t>
  </si>
  <si>
    <t>The same applies to INCOME. Just use the same procedure!</t>
  </si>
  <si>
    <t>ANY QUESTIONS: ASK STUDEV. THEY ARE HERE TO HELP YOU!</t>
  </si>
  <si>
    <t>100 tickets Neonfest tickets</t>
  </si>
  <si>
    <t>Transport: 1 coach.</t>
  </si>
  <si>
    <t>100 Ticket sales</t>
  </si>
  <si>
    <t>(REMEMBER - YOU ONLY NEED TO FILL IN THE GREY BOXES!!)</t>
  </si>
  <si>
    <t>Ok, your event has now taken place and its time to do a evalutation to see how it went, and if your proposal was on track.</t>
  </si>
  <si>
    <t>1: Handed in your proposal and its been given the thumbs up by StuDev</t>
  </si>
  <si>
    <t xml:space="preserve">Just to recap, you have </t>
  </si>
  <si>
    <t>2: Your event has taken place</t>
  </si>
  <si>
    <t>3: Time to evaluate!</t>
  </si>
  <si>
    <t>TAB 2 - RA Proposal</t>
  </si>
  <si>
    <t>Tab 1 - Guidelines for filling out:</t>
  </si>
  <si>
    <t>80 tickets Neonfest tickets</t>
  </si>
  <si>
    <t>80 Ticket sales: Neonfest</t>
  </si>
  <si>
    <t>Now we are going to be looking at the RA Appraisal sheet which is the 3rd Tab.</t>
  </si>
  <si>
    <t xml:space="preserve">EXPENDITURE </t>
  </si>
  <si>
    <t>VATABLE OR NOT VATABLE</t>
  </si>
  <si>
    <t>Ticket sales:</t>
  </si>
  <si>
    <t>Income for sale of Hoodies/T-shirt</t>
  </si>
  <si>
    <t>Vatable</t>
  </si>
  <si>
    <t>Non-Vat (Not VAT reg'd)</t>
  </si>
  <si>
    <t>Income for ticket sales for events</t>
  </si>
  <si>
    <t>Charlie McMullen: (Bambu)</t>
  </si>
  <si>
    <t>Income for sale of food e.g. cakes</t>
  </si>
  <si>
    <t>Vodbull</t>
  </si>
  <si>
    <t>Income for sport entry fees</t>
  </si>
  <si>
    <t>Non-Vatable</t>
  </si>
  <si>
    <t>Gatecrasher (Via Retail Voucher)</t>
  </si>
  <si>
    <t>Income for training courses</t>
  </si>
  <si>
    <t>Fab</t>
  </si>
  <si>
    <t>Sponsorship</t>
  </si>
  <si>
    <t>Fresherfest Crew (Via Retail Voucher)</t>
  </si>
  <si>
    <t>Charity Income</t>
  </si>
  <si>
    <t>Stupid Tues</t>
  </si>
  <si>
    <t>Engima</t>
  </si>
  <si>
    <t>Purchase of Items for themes:</t>
  </si>
  <si>
    <t>Megaphones</t>
  </si>
  <si>
    <t>Paint pots/Paint brushes</t>
  </si>
  <si>
    <t>Glow glasses/sticks/wristband</t>
  </si>
  <si>
    <t>Make-up</t>
  </si>
  <si>
    <t>Hairspray</t>
  </si>
  <si>
    <t>Padlock and keys</t>
  </si>
  <si>
    <t>Visors/Banners</t>
  </si>
  <si>
    <t>General decoration and themes</t>
  </si>
  <si>
    <t>Trips:</t>
  </si>
  <si>
    <t>Alton Towers</t>
  </si>
  <si>
    <t>Paintball</t>
  </si>
  <si>
    <t>Either</t>
  </si>
  <si>
    <t>Check with supplier</t>
  </si>
  <si>
    <t>Amsterdam</t>
  </si>
  <si>
    <t>Transport:</t>
  </si>
  <si>
    <t>Taxis</t>
  </si>
  <si>
    <t>Coaches</t>
  </si>
  <si>
    <t>Buses</t>
  </si>
  <si>
    <t>Sport's:</t>
  </si>
  <si>
    <t>Sports Inter-Mural Entries</t>
  </si>
  <si>
    <t>Purchase of Football kits/sports kits</t>
  </si>
  <si>
    <t>Hire of sports pitches</t>
  </si>
  <si>
    <t>Ticket sales for sports events</t>
  </si>
  <si>
    <t>Balls:</t>
  </si>
  <si>
    <t>DJ</t>
  </si>
  <si>
    <t>Local DJ (unlikely to be VAT reg'd) but 'named' DJ booked through Agency will be</t>
  </si>
  <si>
    <t>Band</t>
  </si>
  <si>
    <t>Local band (unlikely to be VAT reg'd) but 'named' band booked through Agency will be</t>
  </si>
  <si>
    <t>Photographer</t>
  </si>
  <si>
    <t>Check with supplier although unlikely to be VAT reg'd</t>
  </si>
  <si>
    <t>Hire of Venues</t>
  </si>
  <si>
    <t>Security</t>
  </si>
  <si>
    <t>Food and Drink:</t>
  </si>
  <si>
    <t>Drinks - Alcohol</t>
  </si>
  <si>
    <t>Drinks - non-alcoholic</t>
  </si>
  <si>
    <t>Meals e.g. BigWok</t>
  </si>
  <si>
    <t>Purchase of food e.g. Tesco</t>
  </si>
  <si>
    <t>Other:</t>
  </si>
  <si>
    <t>Printing</t>
  </si>
  <si>
    <t>Training courses</t>
  </si>
  <si>
    <t>Office Supplies</t>
  </si>
  <si>
    <t>Marketing and promoting</t>
  </si>
  <si>
    <t>Depends upon nature of printing - check with supplier</t>
  </si>
  <si>
    <t>Purchase of hoodies/t-shirts</t>
  </si>
  <si>
    <t>University Burger Van</t>
  </si>
  <si>
    <t>Hire of PA system/speakers</t>
  </si>
  <si>
    <t>Internal (non-vatable), External (vatable)</t>
  </si>
  <si>
    <t>Prizes</t>
  </si>
  <si>
    <t>Deposit's</t>
  </si>
  <si>
    <t>Treated the same as the main event</t>
  </si>
  <si>
    <t>FOR A MORE DETAILED LIST OF WHAT ITEMS ARE VATABLE AND WHICH ARE NOT PLEASE REFER TO THE TAB NAMED 'VAT LIST'</t>
  </si>
  <si>
    <t>This might seem quite daunting at first, but it isn't rocket science! Theres also a more detailed list of what is VATABLE and NON VATABLE on the VAT LIST tab.</t>
  </si>
  <si>
    <t>TOTAL SUBSIDY/PROFIT</t>
  </si>
  <si>
    <t>Benefits to residences:</t>
  </si>
  <si>
    <t>VAT LIST</t>
  </si>
  <si>
    <t xml:space="preserve"> RA Proposals</t>
  </si>
  <si>
    <t xml:space="preserve"> RA Appraisals</t>
  </si>
  <si>
    <t>E.g. Lets say you are having an event for Neonfest.</t>
  </si>
  <si>
    <r>
      <t>The</t>
    </r>
    <r>
      <rPr>
        <b/>
        <sz val="14"/>
        <color indexed="8"/>
        <rFont val="Calibri"/>
        <family val="2"/>
      </rPr>
      <t xml:space="preserve"> Proposal </t>
    </r>
    <r>
      <rPr>
        <sz val="14"/>
        <color indexed="8"/>
        <rFont val="Calibri"/>
        <family val="2"/>
      </rPr>
      <t>states what activity you intend to do e.g. Selling hoodies, going Vodbull/Neonfest, Entering a football tournament etc</t>
    </r>
  </si>
  <si>
    <r>
      <t xml:space="preserve">The </t>
    </r>
    <r>
      <rPr>
        <b/>
        <sz val="14"/>
        <color indexed="8"/>
        <rFont val="Calibri"/>
        <family val="2"/>
      </rPr>
      <t>Appraisal</t>
    </r>
    <r>
      <rPr>
        <sz val="14"/>
        <color indexed="8"/>
        <rFont val="Calibri"/>
        <family val="2"/>
      </rPr>
      <t xml:space="preserve"> is your evaluation of the activity. This should be filled out within 2-weeks after the event has taken place.</t>
    </r>
  </si>
  <si>
    <r>
      <t xml:space="preserve">When filling out the proposal, you </t>
    </r>
    <r>
      <rPr>
        <b/>
        <sz val="14"/>
        <color indexed="8"/>
        <rFont val="Calibri"/>
        <family val="2"/>
      </rPr>
      <t>ONLY</t>
    </r>
    <r>
      <rPr>
        <sz val="14"/>
        <color indexed="8"/>
        <rFont val="Calibri"/>
        <family val="2"/>
      </rPr>
      <t xml:space="preserve"> need to fill out the </t>
    </r>
    <r>
      <rPr>
        <b/>
        <sz val="14"/>
        <color indexed="8"/>
        <rFont val="Calibri"/>
        <family val="2"/>
      </rPr>
      <t>GREY</t>
    </r>
    <r>
      <rPr>
        <sz val="14"/>
        <color indexed="8"/>
        <rFont val="Calibri"/>
        <family val="2"/>
      </rPr>
      <t xml:space="preserve"> boxes! Everything else is automatically calculated for you!</t>
    </r>
  </si>
  <si>
    <t>RESIDENT'S ASSOCIATION BUDGET FORM</t>
  </si>
  <si>
    <r>
      <t xml:space="preserve">This is a </t>
    </r>
    <r>
      <rPr>
        <b/>
        <sz val="14"/>
        <color indexed="10"/>
        <rFont val="Calibri"/>
        <family val="2"/>
      </rPr>
      <t>REALLY IMPORTANT</t>
    </r>
    <r>
      <rPr>
        <sz val="14"/>
        <color indexed="8"/>
        <rFont val="Calibri"/>
        <family val="2"/>
      </rPr>
      <t xml:space="preserve"> part of your budget. If it is not done properly, your RA could be paying out more than it should be!</t>
    </r>
  </si>
  <si>
    <t>On the 'RA Budget' worksheet (Tab 2), the second page has a brief description about VAT. It breaks down into what is Vatable and what is NOT Vatable.</t>
  </si>
  <si>
    <r>
      <t xml:space="preserve">In basic terms, if a item comes with a VAT receipt - </t>
    </r>
    <r>
      <rPr>
        <b/>
        <sz val="14"/>
        <color indexed="8"/>
        <rFont val="Calibri"/>
        <family val="2"/>
      </rPr>
      <t>IT IS VATABLE</t>
    </r>
    <r>
      <rPr>
        <sz val="14"/>
        <color indexed="8"/>
        <rFont val="Calibri"/>
        <family val="2"/>
      </rPr>
      <t xml:space="preserve">. If you are unsure ask the supplier if the items are </t>
    </r>
    <r>
      <rPr>
        <b/>
        <sz val="14"/>
        <color indexed="8"/>
        <rFont val="Calibri"/>
        <family val="2"/>
      </rPr>
      <t xml:space="preserve">VATABLE </t>
    </r>
    <r>
      <rPr>
        <sz val="14"/>
        <color indexed="8"/>
        <rFont val="Calibri"/>
        <family val="2"/>
      </rPr>
      <t xml:space="preserve">when obtaining quotes </t>
    </r>
  </si>
  <si>
    <t xml:space="preserve">You should do two things at this stage. You can look at the "VAT List" tab on this spreadsheet to get a good feel of what is and isn't VATABLE. </t>
  </si>
  <si>
    <t xml:space="preserve">This gives you a good idea of what is VATABLE and what isn't. When obtaining a quote, ask the supplier whether they are charging VAT on their items/service.  </t>
  </si>
  <si>
    <t xml:space="preserve">This will give you a difintive answer as to what SHOULD BE vatable. Then you can complete your budget form correctly and accurately. </t>
  </si>
  <si>
    <t xml:space="preserve">A note: all tickets sold on the ticketing website are VATABLE! </t>
  </si>
  <si>
    <t xml:space="preserve">Therefore, if you are looking to sell tickets on the website for £10.00 to 100 residents, then £1,000.00 should be placed in the "VATABLE" column and £833.33 will be shown in </t>
  </si>
  <si>
    <t>the "Total (exc. VAT)"</t>
  </si>
  <si>
    <t>TAB 3 - RA Appraisal/Evaluation</t>
  </si>
  <si>
    <t>Subsidy Per Resident Per Item</t>
  </si>
  <si>
    <r>
      <t xml:space="preserve">If you are purchasing anything from an internal department (anything from the Guild), it should be classed as </t>
    </r>
    <r>
      <rPr>
        <b/>
        <i/>
        <sz val="16"/>
        <color indexed="10"/>
        <rFont val="Calibri"/>
        <family val="2"/>
      </rPr>
      <t xml:space="preserve">non VATABLE </t>
    </r>
    <r>
      <rPr>
        <b/>
        <sz val="16"/>
        <color indexed="10"/>
        <rFont val="Calibri"/>
        <family val="2"/>
      </rPr>
      <t xml:space="preserve">on your Budget forms. E.g. Fab Tickets, Hoodies, etc. </t>
    </r>
  </si>
  <si>
    <r>
      <t xml:space="preserve">Whenever you are purchasing items from external suppliers, always ask whether the item is </t>
    </r>
    <r>
      <rPr>
        <b/>
        <i/>
        <sz val="14"/>
        <color indexed="10"/>
        <rFont val="Calibri"/>
        <family val="2"/>
      </rPr>
      <t>VATABLE</t>
    </r>
    <r>
      <rPr>
        <b/>
        <sz val="14"/>
        <color indexed="10"/>
        <rFont val="Calibri"/>
        <family val="2"/>
      </rPr>
      <t xml:space="preserve"> and get a breakdown of costs from them. This gives you a better idea of what you will be spending and which columns to fill in on your budget forms.  </t>
    </r>
  </si>
  <si>
    <t>Actual Subsidy Per Resident</t>
  </si>
  <si>
    <t>For items not proposed</t>
  </si>
  <si>
    <t>POSITION</t>
  </si>
  <si>
    <r>
      <t>Comments?:</t>
    </r>
    <r>
      <rPr>
        <i/>
        <sz val="11"/>
        <color indexed="23"/>
        <rFont val="Calibri"/>
        <family val="2"/>
      </rPr>
      <t xml:space="preserve">(E.G. Did you use your Emergency Fund? Did you come in budget? If not, why? What is left to pay?)  </t>
    </r>
    <r>
      <rPr>
        <b/>
        <i/>
        <sz val="11"/>
        <color indexed="10"/>
        <rFont val="Calibri"/>
        <family val="2"/>
      </rPr>
      <t xml:space="preserve">Emergency Fund used:                                                                        On Budget?:                                                                         What's Left to pay, What payment method?:                         </t>
    </r>
  </si>
  <si>
    <t>Paul Ashley (Colourfest/Neonfest)</t>
  </si>
  <si>
    <t>Cloth Materials</t>
  </si>
  <si>
    <t>RESIDENT'S ASSOCIATION ACTIVITY BUDGET FORM 13/14</t>
  </si>
  <si>
    <t>Liberty Gardens</t>
  </si>
  <si>
    <t>CURRENT (EVENTS/EQUIPMENT/ACTIVITIES)</t>
  </si>
  <si>
    <t>Details of Expenditure: e.g. Transport/Tickets/Publicity/Which Supplier's Used</t>
  </si>
  <si>
    <r>
      <t xml:space="preserve">INCOME - </t>
    </r>
    <r>
      <rPr>
        <i/>
        <sz val="12"/>
        <color indexed="8"/>
        <rFont val="Calibri"/>
        <family val="2"/>
      </rPr>
      <t>If income is placed in Joint account event, do not enter into individual budget</t>
    </r>
  </si>
  <si>
    <t>Date of Event</t>
  </si>
  <si>
    <t>VAT Inclusive</t>
  </si>
  <si>
    <t>NOT VATABLE</t>
  </si>
  <si>
    <r>
      <t xml:space="preserve">VAT </t>
    </r>
    <r>
      <rPr>
        <b/>
        <u/>
        <sz val="12"/>
        <color indexed="8"/>
        <rFont val="Calibri"/>
        <family val="2"/>
      </rPr>
      <t>Inclusive</t>
    </r>
  </si>
  <si>
    <r>
      <rPr>
        <b/>
        <u/>
        <sz val="12"/>
        <color indexed="8"/>
        <rFont val="Calibri"/>
        <family val="2"/>
      </rPr>
      <t>NOT</t>
    </r>
    <r>
      <rPr>
        <b/>
        <sz val="12"/>
        <color indexed="8"/>
        <rFont val="Calibri"/>
        <family val="2"/>
      </rPr>
      <t xml:space="preserve"> VAT-ABLE</t>
    </r>
  </si>
  <si>
    <t>Liberty Court</t>
  </si>
  <si>
    <t>FOCSOC</t>
  </si>
  <si>
    <t>Tennis Courts</t>
  </si>
  <si>
    <t>Liberty Close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</si>
</sst>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8" formatCode="&quot;£&quot;#,##0.00;[Red]\-&quot;£&quot;#,##0.00"/>
    <numFmt numFmtId="164" formatCode="&quot;£&quot;#,##0.00"/>
    <numFmt numFmtId="165" formatCode="0.00_ ;[Red]\-0.00\ "/>
    <numFmt numFmtId="166" formatCode="#,##0.00_ ;[Red]\-#,##0.00\ "/>
  </numFmts>
  <fonts count="52" x14ac:knownFonts="1">
    <font>
      <sz val="11"/>
      <color theme="1"/>
      <name val="Calibri"/>
      <family val="2"/>
      <scheme val="minor"/>
    </font>
    <font>
      <sz val="14"/>
      <color indexed="8"/>
      <name val="Calibri"/>
      <family val="2"/>
    </font>
    <font>
      <b/>
      <sz val="14"/>
      <color indexed="8"/>
      <name val="Calibri"/>
      <family val="2"/>
    </font>
    <font>
      <sz val="10"/>
      <name val="Arial"/>
      <family val="2"/>
    </font>
    <font>
      <sz val="10"/>
      <color indexed="8"/>
      <name val="Arial"/>
      <family val="2"/>
    </font>
    <font>
      <b/>
      <sz val="14"/>
      <color indexed="10"/>
      <name val="Calibri"/>
      <family val="2"/>
    </font>
    <font>
      <b/>
      <sz val="16"/>
      <color indexed="10"/>
      <name val="Calibri"/>
      <family val="2"/>
    </font>
    <font>
      <b/>
      <i/>
      <sz val="14"/>
      <color indexed="10"/>
      <name val="Calibri"/>
      <family val="2"/>
    </font>
    <font>
      <i/>
      <sz val="11"/>
      <color indexed="23"/>
      <name val="Calibri"/>
      <family val="2"/>
    </font>
    <font>
      <b/>
      <i/>
      <sz val="16"/>
      <color indexed="10"/>
      <name val="Calibri"/>
      <family val="2"/>
    </font>
    <font>
      <b/>
      <i/>
      <sz val="11"/>
      <color indexed="10"/>
      <name val="Calibri"/>
      <family val="2"/>
    </font>
    <font>
      <i/>
      <sz val="12"/>
      <color indexed="8"/>
      <name val="Calibri"/>
      <family val="2"/>
    </font>
    <font>
      <b/>
      <sz val="12"/>
      <color indexed="8"/>
      <name val="Calibri"/>
      <family val="2"/>
    </font>
    <font>
      <b/>
      <u/>
      <sz val="12"/>
      <color indexed="8"/>
      <name val="Calibri"/>
      <family val="2"/>
    </font>
    <font>
      <u/>
      <sz val="11"/>
      <color theme="10"/>
      <name val="Calibri"/>
      <family val="2"/>
    </font>
    <font>
      <b/>
      <sz val="11"/>
      <color theme="1"/>
      <name val="Calibri"/>
      <family val="2"/>
      <scheme val="minor"/>
    </font>
    <font>
      <sz val="14"/>
      <color theme="1"/>
      <name val="Calibri"/>
      <family val="2"/>
      <scheme val="minor"/>
    </font>
    <font>
      <i/>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1"/>
      <color indexed="8"/>
      <name val="Calibri"/>
      <family val="2"/>
      <scheme val="minor"/>
    </font>
    <font>
      <b/>
      <sz val="14"/>
      <color rgb="FFFF0000"/>
      <name val="Calibri"/>
      <family val="2"/>
      <scheme val="minor"/>
    </font>
    <font>
      <b/>
      <i/>
      <sz val="11"/>
      <color theme="1"/>
      <name val="Calibri"/>
      <family val="2"/>
      <scheme val="minor"/>
    </font>
    <font>
      <b/>
      <i/>
      <sz val="12"/>
      <color theme="1"/>
      <name val="Calibri"/>
      <family val="2"/>
      <scheme val="minor"/>
    </font>
    <font>
      <b/>
      <sz val="20"/>
      <color rgb="FFFF0000"/>
      <name val="Calibri"/>
      <family val="2"/>
      <scheme val="minor"/>
    </font>
    <font>
      <sz val="20"/>
      <color theme="1"/>
      <name val="Calibri"/>
      <family val="2"/>
      <scheme val="minor"/>
    </font>
    <font>
      <u/>
      <sz val="20"/>
      <color theme="1"/>
      <name val="Calibri"/>
      <family val="2"/>
      <scheme val="minor"/>
    </font>
    <font>
      <b/>
      <i/>
      <u/>
      <sz val="20"/>
      <color theme="1"/>
      <name val="Calibri"/>
      <family val="2"/>
      <scheme val="minor"/>
    </font>
    <font>
      <b/>
      <u/>
      <sz val="20"/>
      <color theme="1"/>
      <name val="Calibri"/>
      <family val="2"/>
      <scheme val="minor"/>
    </font>
    <font>
      <b/>
      <i/>
      <sz val="12"/>
      <color rgb="FFFF0000"/>
      <name val="Calibri"/>
      <family val="2"/>
      <scheme val="minor"/>
    </font>
    <font>
      <b/>
      <sz val="16"/>
      <color rgb="FFFF0000"/>
      <name val="Calibri"/>
      <family val="2"/>
      <scheme val="minor"/>
    </font>
    <font>
      <b/>
      <sz val="16"/>
      <color theme="1"/>
      <name val="Calibri"/>
      <family val="2"/>
      <scheme val="minor"/>
    </font>
    <font>
      <b/>
      <u/>
      <sz val="14"/>
      <color rgb="FFFF0000"/>
      <name val="Calibri"/>
      <family val="2"/>
      <scheme val="minor"/>
    </font>
    <font>
      <sz val="18"/>
      <color theme="1"/>
      <name val="Calibri"/>
      <family val="2"/>
      <scheme val="minor"/>
    </font>
    <font>
      <u/>
      <sz val="18"/>
      <color theme="10"/>
      <name val="Calibri"/>
      <family val="2"/>
    </font>
    <font>
      <i/>
      <sz val="14"/>
      <color theme="1"/>
      <name val="Calibri"/>
      <family val="2"/>
      <scheme val="minor"/>
    </font>
    <font>
      <b/>
      <i/>
      <sz val="14"/>
      <color rgb="FFFF0000"/>
      <name val="Calibri"/>
      <family val="2"/>
      <scheme val="minor"/>
    </font>
    <font>
      <sz val="14"/>
      <color rgb="FFFF0000"/>
      <name val="Calibri"/>
      <family val="2"/>
      <scheme val="minor"/>
    </font>
    <font>
      <b/>
      <i/>
      <sz val="14"/>
      <color theme="1"/>
      <name val="Calibri"/>
      <family val="2"/>
      <scheme val="minor"/>
    </font>
    <font>
      <b/>
      <sz val="11"/>
      <name val="Calibri"/>
      <family val="2"/>
      <scheme val="minor"/>
    </font>
    <font>
      <sz val="11"/>
      <color rgb="FF000000"/>
      <name val="Calibri"/>
      <family val="2"/>
      <scheme val="minor"/>
    </font>
    <font>
      <i/>
      <sz val="12"/>
      <color theme="1"/>
      <name val="Calibri"/>
      <family val="2"/>
      <scheme val="minor"/>
    </font>
    <font>
      <b/>
      <i/>
      <sz val="20"/>
      <color theme="1"/>
      <name val="Calibri"/>
      <family val="2"/>
      <scheme val="minor"/>
    </font>
    <font>
      <i/>
      <sz val="9"/>
      <color theme="1"/>
      <name val="Calibri"/>
      <family val="2"/>
      <scheme val="minor"/>
    </font>
    <font>
      <b/>
      <i/>
      <u/>
      <sz val="18"/>
      <color theme="1"/>
      <name val="Calibri"/>
      <family val="2"/>
      <scheme val="minor"/>
    </font>
    <font>
      <sz val="48"/>
      <color theme="1"/>
      <name val="Calibri"/>
      <family val="2"/>
      <scheme val="minor"/>
    </font>
    <font>
      <sz val="12"/>
      <color rgb="FFC00000"/>
      <name val="Calibri"/>
      <family val="2"/>
      <scheme val="minor"/>
    </font>
    <font>
      <sz val="11"/>
      <color rgb="FFC00000"/>
      <name val="Calibri"/>
      <family val="2"/>
      <scheme val="minor"/>
    </font>
    <font>
      <b/>
      <sz val="10"/>
      <color indexed="39"/>
      <name val="Tahoma"/>
      <family val="2"/>
    </font>
    <font>
      <sz val="10"/>
      <color indexed="39"/>
      <name val="Tahoma"/>
      <family val="2"/>
    </font>
    <font>
      <b/>
      <sz val="10.5"/>
      <color theme="1"/>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5" tint="0.59999389629810485"/>
        <bgColor indexed="64"/>
      </patternFill>
    </fill>
  </fills>
  <borders count="57">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649">
    <xf numFmtId="0" fontId="0" fillId="0" borderId="0" xfId="0"/>
    <xf numFmtId="0" fontId="16" fillId="0" borderId="0" xfId="0" applyFont="1"/>
    <xf numFmtId="0" fontId="17" fillId="0" borderId="1" xfId="0" applyFont="1" applyBorder="1"/>
    <xf numFmtId="0" fontId="17" fillId="0" borderId="2" xfId="0" applyFont="1" applyBorder="1"/>
    <xf numFmtId="0" fontId="18" fillId="0" borderId="3" xfId="0" applyFont="1" applyBorder="1"/>
    <xf numFmtId="0" fontId="0" fillId="0" borderId="0" xfId="0" applyBorder="1" applyAlignment="1"/>
    <xf numFmtId="0" fontId="3" fillId="0" borderId="4" xfId="0" applyFont="1" applyFill="1" applyBorder="1"/>
    <xf numFmtId="0" fontId="0" fillId="0" borderId="4" xfId="0" applyFill="1" applyBorder="1"/>
    <xf numFmtId="0" fontId="3" fillId="0" borderId="0" xfId="0" applyFont="1" applyFill="1"/>
    <xf numFmtId="0" fontId="15" fillId="0" borderId="0" xfId="0" applyFont="1" applyBorder="1" applyAlignment="1">
      <alignment horizontal="center" vertical="center"/>
    </xf>
    <xf numFmtId="0" fontId="0" fillId="0" borderId="0" xfId="0" applyBorder="1" applyAlignment="1">
      <alignment horizontal="left"/>
    </xf>
    <xf numFmtId="0" fontId="18" fillId="0" borderId="0" xfId="0" applyFont="1"/>
    <xf numFmtId="0" fontId="19" fillId="0" borderId="0" xfId="0" applyFont="1"/>
    <xf numFmtId="0" fontId="19" fillId="0" borderId="2" xfId="0" applyFont="1" applyBorder="1" applyAlignment="1">
      <alignment vertical="center"/>
    </xf>
    <xf numFmtId="0" fontId="19" fillId="0" borderId="5" xfId="0" applyFont="1" applyBorder="1" applyAlignment="1">
      <alignment vertical="center"/>
    </xf>
    <xf numFmtId="0" fontId="19" fillId="2" borderId="5" xfId="0" applyFont="1" applyFill="1" applyBorder="1"/>
    <xf numFmtId="0" fontId="19" fillId="2" borderId="6" xfId="0" applyFont="1" applyFill="1" applyBorder="1"/>
    <xf numFmtId="0" fontId="19" fillId="2" borderId="7" xfId="0" applyFont="1" applyFill="1" applyBorder="1"/>
    <xf numFmtId="0" fontId="0" fillId="0" borderId="0" xfId="0" applyFill="1"/>
    <xf numFmtId="0" fontId="19" fillId="3" borderId="8" xfId="0" applyFont="1" applyFill="1" applyBorder="1"/>
    <xf numFmtId="0" fontId="0" fillId="3" borderId="8" xfId="0" applyFill="1" applyBorder="1"/>
    <xf numFmtId="0" fontId="19" fillId="3" borderId="0" xfId="0" applyFont="1" applyFill="1"/>
    <xf numFmtId="0" fontId="19" fillId="3" borderId="5" xfId="0" applyFont="1" applyFill="1" applyBorder="1"/>
    <xf numFmtId="0" fontId="19" fillId="3" borderId="6" xfId="0" applyFont="1" applyFill="1" applyBorder="1"/>
    <xf numFmtId="0" fontId="19" fillId="3" borderId="7" xfId="0" applyFont="1" applyFill="1" applyBorder="1"/>
    <xf numFmtId="0" fontId="0" fillId="3" borderId="5" xfId="0" applyFill="1" applyBorder="1"/>
    <xf numFmtId="0" fontId="0" fillId="3" borderId="7" xfId="0" applyFill="1" applyBorder="1"/>
    <xf numFmtId="0" fontId="0" fillId="3" borderId="0" xfId="0" applyFill="1"/>
    <xf numFmtId="0" fontId="0" fillId="0" borderId="9" xfId="0" applyBorder="1"/>
    <xf numFmtId="0" fontId="15" fillId="0" borderId="0" xfId="0" applyFont="1"/>
    <xf numFmtId="0" fontId="15" fillId="0" borderId="2" xfId="0" applyFont="1" applyBorder="1"/>
    <xf numFmtId="0" fontId="20" fillId="0" borderId="0" xfId="0" applyFont="1" applyBorder="1" applyAlignment="1">
      <alignment wrapText="1"/>
    </xf>
    <xf numFmtId="0" fontId="0" fillId="0" borderId="0" xfId="0" applyBorder="1" applyAlignment="1">
      <alignment wrapText="1"/>
    </xf>
    <xf numFmtId="0" fontId="0" fillId="0" borderId="0" xfId="0" applyFill="1" applyBorder="1" applyAlignment="1">
      <alignment wrapText="1"/>
    </xf>
    <xf numFmtId="0" fontId="0" fillId="0" borderId="6" xfId="0" applyFill="1" applyBorder="1" applyAlignment="1">
      <alignment wrapText="1"/>
    </xf>
    <xf numFmtId="0" fontId="0" fillId="0" borderId="0" xfId="0" applyBorder="1"/>
    <xf numFmtId="0" fontId="15" fillId="0" borderId="5" xfId="0" applyFont="1" applyFill="1" applyBorder="1" applyAlignment="1">
      <alignment horizontal="center"/>
    </xf>
    <xf numFmtId="0" fontId="15" fillId="3" borderId="0" xfId="0" applyFont="1" applyFill="1"/>
    <xf numFmtId="0" fontId="20" fillId="2" borderId="10" xfId="0" applyFont="1" applyFill="1" applyBorder="1" applyAlignment="1">
      <alignment wrapText="1"/>
    </xf>
    <xf numFmtId="0" fontId="20" fillId="2" borderId="11" xfId="0" applyFont="1" applyFill="1" applyBorder="1" applyAlignment="1">
      <alignment wrapText="1"/>
    </xf>
    <xf numFmtId="0" fontId="20" fillId="2" borderId="12" xfId="0" applyFont="1" applyFill="1" applyBorder="1" applyAlignment="1">
      <alignment wrapText="1"/>
    </xf>
    <xf numFmtId="0" fontId="0" fillId="0" borderId="0" xfId="0" applyAlignment="1"/>
    <xf numFmtId="0" fontId="16" fillId="0" borderId="9" xfId="0" applyFont="1" applyBorder="1" applyAlignment="1"/>
    <xf numFmtId="0" fontId="0" fillId="0" borderId="9" xfId="0" applyBorder="1" applyAlignment="1"/>
    <xf numFmtId="0" fontId="15" fillId="0" borderId="5" xfId="0" applyNumberFormat="1" applyFont="1" applyBorder="1" applyAlignment="1"/>
    <xf numFmtId="0" fontId="15" fillId="0" borderId="7" xfId="0" applyNumberFormat="1" applyFont="1" applyBorder="1" applyAlignment="1"/>
    <xf numFmtId="0" fontId="0" fillId="0" borderId="0" xfId="0" applyAlignment="1">
      <alignment vertical="center"/>
    </xf>
    <xf numFmtId="0" fontId="21" fillId="0" borderId="0" xfId="0" applyFont="1" applyBorder="1" applyAlignment="1">
      <alignment horizontal="left"/>
    </xf>
    <xf numFmtId="0" fontId="0" fillId="0" borderId="13" xfId="0" applyBorder="1"/>
    <xf numFmtId="0" fontId="15" fillId="0" borderId="0" xfId="0" applyFont="1" applyBorder="1" applyAlignment="1">
      <alignment horizontal="center"/>
    </xf>
    <xf numFmtId="0" fontId="15" fillId="0" borderId="2" xfId="0" applyFont="1" applyBorder="1" applyAlignment="1">
      <alignment horizontal="center"/>
    </xf>
    <xf numFmtId="164" fontId="0" fillId="0" borderId="14" xfId="0" applyNumberFormat="1" applyFill="1" applyBorder="1" applyAlignment="1">
      <alignment horizontal="center" vertical="center"/>
    </xf>
    <xf numFmtId="0" fontId="15" fillId="3" borderId="0" xfId="0" applyFont="1" applyFill="1" applyBorder="1" applyAlignment="1">
      <alignment wrapText="1"/>
    </xf>
    <xf numFmtId="0" fontId="0" fillId="0" borderId="0" xfId="0" applyFont="1" applyFill="1" applyBorder="1" applyAlignment="1">
      <alignment horizontal="left"/>
    </xf>
    <xf numFmtId="0" fontId="19"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9" fillId="0" borderId="7" xfId="0" applyFont="1" applyBorder="1" applyAlignment="1">
      <alignment horizontal="center" vertical="center"/>
    </xf>
    <xf numFmtId="164" fontId="0" fillId="0" borderId="2" xfId="0" applyNumberFormat="1" applyFont="1" applyBorder="1" applyAlignment="1">
      <alignment horizontal="center" vertical="center"/>
    </xf>
    <xf numFmtId="164" fontId="0" fillId="0" borderId="2" xfId="0" applyNumberFormat="1" applyFont="1" applyFill="1" applyBorder="1" applyAlignment="1">
      <alignment horizontal="center" vertical="center"/>
    </xf>
    <xf numFmtId="0" fontId="0" fillId="2" borderId="2" xfId="0" applyFill="1" applyBorder="1" applyAlignment="1">
      <alignment horizontal="center" vertical="center"/>
    </xf>
    <xf numFmtId="0" fontId="15" fillId="0" borderId="2" xfId="0" applyFont="1" applyBorder="1" applyAlignment="1">
      <alignment horizontal="center" vertical="center"/>
    </xf>
    <xf numFmtId="0" fontId="0" fillId="2" borderId="17" xfId="0" applyFill="1" applyBorder="1" applyAlignment="1">
      <alignment horizontal="center"/>
    </xf>
    <xf numFmtId="0" fontId="0" fillId="2" borderId="18" xfId="0" applyFill="1" applyBorder="1" applyAlignment="1">
      <alignment horizontal="center"/>
    </xf>
    <xf numFmtId="0" fontId="4" fillId="0" borderId="0" xfId="0" applyFont="1" applyBorder="1" applyAlignment="1">
      <alignment horizontal="left"/>
    </xf>
    <xf numFmtId="164" fontId="19" fillId="0" borderId="2" xfId="0" applyNumberFormat="1" applyFont="1" applyBorder="1" applyAlignment="1">
      <alignment horizontal="center"/>
    </xf>
    <xf numFmtId="2" fontId="0" fillId="0" borderId="2" xfId="0" applyNumberFormat="1" applyFont="1" applyBorder="1" applyAlignment="1">
      <alignment horizontal="center" vertical="center"/>
    </xf>
    <xf numFmtId="2" fontId="0" fillId="0" borderId="19" xfId="0" applyNumberFormat="1" applyFont="1" applyBorder="1" applyAlignment="1">
      <alignment horizontal="center" vertical="center"/>
    </xf>
    <xf numFmtId="0" fontId="0" fillId="0" borderId="20" xfId="0" applyFont="1" applyBorder="1" applyAlignment="1">
      <alignment horizontal="center" vertical="center"/>
    </xf>
    <xf numFmtId="4" fontId="0" fillId="2" borderId="21" xfId="0" applyNumberFormat="1" applyFont="1" applyFill="1" applyBorder="1" applyAlignment="1">
      <alignment horizontal="center" vertical="center"/>
    </xf>
    <xf numFmtId="4" fontId="0" fillId="2" borderId="22" xfId="0" applyNumberFormat="1" applyFont="1" applyFill="1" applyBorder="1" applyAlignment="1">
      <alignment horizontal="center" vertical="center"/>
    </xf>
    <xf numFmtId="4" fontId="0" fillId="0" borderId="23" xfId="0" applyNumberFormat="1" applyFont="1" applyFill="1" applyBorder="1" applyAlignment="1">
      <alignment horizontal="center" vertical="center"/>
    </xf>
    <xf numFmtId="4" fontId="0" fillId="2" borderId="24" xfId="0" applyNumberFormat="1" applyFont="1" applyFill="1" applyBorder="1" applyAlignment="1">
      <alignment horizontal="center" vertical="center"/>
    </xf>
    <xf numFmtId="4" fontId="0" fillId="2" borderId="25" xfId="0" applyNumberFormat="1" applyFont="1" applyFill="1" applyBorder="1" applyAlignment="1">
      <alignment horizontal="center" vertical="center"/>
    </xf>
    <xf numFmtId="4" fontId="0" fillId="2" borderId="26" xfId="0" applyNumberFormat="1" applyFont="1" applyFill="1" applyBorder="1" applyAlignment="1">
      <alignment horizontal="center" vertical="center"/>
    </xf>
    <xf numFmtId="4" fontId="0" fillId="2" borderId="27" xfId="0" applyNumberFormat="1" applyFont="1" applyFill="1" applyBorder="1" applyAlignment="1">
      <alignment horizontal="center" vertical="center"/>
    </xf>
    <xf numFmtId="164" fontId="0" fillId="2" borderId="28" xfId="0" applyNumberFormat="1" applyFont="1" applyFill="1" applyBorder="1" applyAlignment="1">
      <alignment horizontal="center" vertical="center"/>
    </xf>
    <xf numFmtId="4" fontId="0" fillId="2" borderId="17" xfId="0" applyNumberFormat="1" applyFont="1" applyFill="1" applyBorder="1" applyAlignment="1">
      <alignment horizontal="center" vertical="center"/>
    </xf>
    <xf numFmtId="4" fontId="0" fillId="4" borderId="29" xfId="0" applyNumberFormat="1" applyFont="1" applyFill="1" applyBorder="1" applyAlignment="1">
      <alignment horizontal="center" vertical="center"/>
    </xf>
    <xf numFmtId="4" fontId="0" fillId="0" borderId="30" xfId="0" applyNumberFormat="1" applyFont="1" applyBorder="1" applyAlignment="1">
      <alignment horizontal="center"/>
    </xf>
    <xf numFmtId="4" fontId="0" fillId="0" borderId="30" xfId="0" applyNumberFormat="1" applyFont="1" applyFill="1" applyBorder="1" applyAlignment="1">
      <alignment horizontal="center" vertical="center"/>
    </xf>
    <xf numFmtId="4" fontId="0" fillId="0" borderId="17" xfId="0" applyNumberFormat="1" applyFont="1" applyFill="1" applyBorder="1" applyAlignment="1">
      <alignment horizontal="center"/>
    </xf>
    <xf numFmtId="4" fontId="0" fillId="2" borderId="18" xfId="0" applyNumberFormat="1" applyFont="1" applyFill="1" applyBorder="1" applyAlignment="1">
      <alignment horizontal="center" vertical="center"/>
    </xf>
    <xf numFmtId="4" fontId="0" fillId="4" borderId="12" xfId="0" applyNumberFormat="1" applyFont="1" applyFill="1" applyBorder="1" applyAlignment="1">
      <alignment horizontal="center" vertical="center"/>
    </xf>
    <xf numFmtId="4" fontId="0" fillId="0" borderId="10" xfId="0" applyNumberFormat="1" applyFont="1" applyBorder="1" applyAlignment="1">
      <alignment horizontal="center"/>
    </xf>
    <xf numFmtId="4" fontId="0" fillId="0" borderId="10" xfId="0" applyNumberFormat="1" applyFont="1" applyFill="1" applyBorder="1" applyAlignment="1">
      <alignment horizontal="center" vertical="center"/>
    </xf>
    <xf numFmtId="4" fontId="0" fillId="0" borderId="18" xfId="0" applyNumberFormat="1" applyFont="1" applyFill="1" applyBorder="1" applyAlignment="1">
      <alignment horizontal="center"/>
    </xf>
    <xf numFmtId="4" fontId="0" fillId="2" borderId="31" xfId="0" applyNumberFormat="1" applyFont="1" applyFill="1" applyBorder="1" applyAlignment="1">
      <alignment horizontal="center" vertical="center"/>
    </xf>
    <xf numFmtId="164" fontId="15" fillId="5" borderId="2" xfId="0" applyNumberFormat="1" applyFont="1" applyFill="1" applyBorder="1" applyAlignment="1">
      <alignment horizontal="center" vertical="top"/>
    </xf>
    <xf numFmtId="0" fontId="0" fillId="0" borderId="0" xfId="0" applyAlignment="1">
      <alignment vertical="top"/>
    </xf>
    <xf numFmtId="0" fontId="0" fillId="2" borderId="17" xfId="0" applyFont="1" applyFill="1" applyBorder="1" applyAlignment="1">
      <alignment horizontal="center"/>
    </xf>
    <xf numFmtId="0" fontId="0" fillId="2" borderId="18" xfId="0" applyFont="1" applyFill="1" applyBorder="1" applyAlignment="1">
      <alignment horizontal="center"/>
    </xf>
    <xf numFmtId="0" fontId="0" fillId="2" borderId="31" xfId="0" applyFont="1" applyFill="1" applyBorder="1" applyAlignment="1">
      <alignment horizontal="center"/>
    </xf>
    <xf numFmtId="164" fontId="15" fillId="0" borderId="14" xfId="0" applyNumberFormat="1" applyFont="1" applyFill="1" applyBorder="1" applyAlignment="1">
      <alignment horizontal="center" vertical="center"/>
    </xf>
    <xf numFmtId="4" fontId="0" fillId="4" borderId="17" xfId="0" applyNumberFormat="1" applyFont="1" applyFill="1" applyBorder="1" applyAlignment="1" applyProtection="1">
      <alignment horizontal="center" vertical="center"/>
    </xf>
    <xf numFmtId="4" fontId="0" fillId="0" borderId="29" xfId="0" applyNumberFormat="1" applyFont="1" applyFill="1" applyBorder="1" applyAlignment="1">
      <alignment horizontal="center" vertical="center"/>
    </xf>
    <xf numFmtId="4" fontId="0" fillId="0" borderId="30" xfId="0" applyNumberFormat="1" applyFont="1" applyFill="1" applyBorder="1" applyAlignment="1">
      <alignment horizontal="center"/>
    </xf>
    <xf numFmtId="4" fontId="0" fillId="4" borderId="18" xfId="0" applyNumberFormat="1" applyFont="1" applyFill="1" applyBorder="1" applyAlignment="1" applyProtection="1">
      <alignment horizontal="center" vertical="center"/>
    </xf>
    <xf numFmtId="4" fontId="0" fillId="0" borderId="12" xfId="0" applyNumberFormat="1" applyFont="1" applyFill="1" applyBorder="1" applyAlignment="1">
      <alignment horizontal="center" vertical="center"/>
    </xf>
    <xf numFmtId="4" fontId="0" fillId="0" borderId="10" xfId="0" applyNumberFormat="1" applyFont="1" applyFill="1" applyBorder="1" applyAlignment="1">
      <alignment horizontal="center"/>
    </xf>
    <xf numFmtId="4" fontId="0" fillId="4" borderId="31" xfId="0" applyNumberFormat="1" applyFont="1" applyFill="1" applyBorder="1" applyAlignment="1" applyProtection="1">
      <alignment horizontal="center" vertical="center"/>
    </xf>
    <xf numFmtId="4" fontId="0" fillId="0" borderId="32" xfId="0" applyNumberFormat="1" applyFont="1" applyFill="1" applyBorder="1" applyAlignment="1">
      <alignment horizontal="center" vertical="center"/>
    </xf>
    <xf numFmtId="4" fontId="0" fillId="0" borderId="33" xfId="0" applyNumberFormat="1" applyFont="1" applyFill="1" applyBorder="1" applyAlignment="1">
      <alignment horizontal="center"/>
    </xf>
    <xf numFmtId="4" fontId="0" fillId="4" borderId="22" xfId="0" applyNumberFormat="1" applyFont="1" applyFill="1" applyBorder="1" applyAlignment="1">
      <alignment horizontal="center" vertical="center"/>
    </xf>
    <xf numFmtId="0" fontId="20" fillId="2" borderId="5" xfId="0" applyFont="1" applyFill="1" applyBorder="1" applyAlignment="1">
      <alignment horizontal="center"/>
    </xf>
    <xf numFmtId="0" fontId="19" fillId="0" borderId="2" xfId="0" applyFont="1" applyBorder="1" applyAlignment="1">
      <alignment horizontal="center" vertical="center" wrapText="1"/>
    </xf>
    <xf numFmtId="0" fontId="19" fillId="0" borderId="7" xfId="0" applyFont="1" applyBorder="1" applyAlignment="1">
      <alignment horizontal="center" vertical="center" wrapText="1" shrinkToFit="1"/>
    </xf>
    <xf numFmtId="0" fontId="0" fillId="0" borderId="0" xfId="0" applyBorder="1" applyAlignment="1">
      <alignment horizontal="left" vertical="center"/>
    </xf>
    <xf numFmtId="0" fontId="0" fillId="0" borderId="0" xfId="0" applyAlignment="1">
      <alignment horizontal="left" vertical="top"/>
    </xf>
    <xf numFmtId="0" fontId="22" fillId="0" borderId="0" xfId="0" applyFont="1" applyAlignment="1">
      <alignment horizontal="center" vertical="center"/>
    </xf>
    <xf numFmtId="0" fontId="19" fillId="0" borderId="0" xfId="0" applyFont="1" applyBorder="1" applyAlignment="1">
      <alignment wrapText="1"/>
    </xf>
    <xf numFmtId="2" fontId="0" fillId="0" borderId="0" xfId="0" applyNumberFormat="1" applyFont="1" applyBorder="1" applyAlignment="1">
      <alignment horizontal="center" vertical="center"/>
    </xf>
    <xf numFmtId="164" fontId="0" fillId="0" borderId="0" xfId="0" applyNumberFormat="1" applyFont="1" applyBorder="1" applyAlignment="1">
      <alignment horizontal="center" vertical="center"/>
    </xf>
    <xf numFmtId="164" fontId="0" fillId="0" borderId="0" xfId="0" applyNumberFormat="1" applyFont="1" applyFill="1" applyBorder="1" applyAlignment="1">
      <alignment horizontal="center" vertical="center"/>
    </xf>
    <xf numFmtId="164" fontId="15" fillId="0" borderId="0" xfId="0" applyNumberFormat="1" applyFont="1" applyFill="1" applyBorder="1" applyAlignment="1">
      <alignment horizontal="center" vertical="center"/>
    </xf>
    <xf numFmtId="0" fontId="18" fillId="0" borderId="0" xfId="0" applyFont="1" applyBorder="1" applyAlignment="1">
      <alignment horizontal="center" wrapText="1"/>
    </xf>
    <xf numFmtId="0" fontId="0" fillId="2" borderId="7" xfId="0" applyFill="1" applyBorder="1" applyAlignment="1">
      <alignment wrapText="1"/>
    </xf>
    <xf numFmtId="0" fontId="15" fillId="0" borderId="5" xfId="0" applyFont="1" applyFill="1"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15" fillId="2" borderId="5" xfId="0" applyFont="1" applyFill="1" applyBorder="1" applyAlignment="1">
      <alignment horizontal="center" vertical="center" wrapText="1"/>
    </xf>
    <xf numFmtId="0" fontId="0" fillId="2" borderId="6" xfId="0" applyFill="1" applyBorder="1" applyAlignment="1">
      <alignment wrapText="1"/>
    </xf>
    <xf numFmtId="0" fontId="18" fillId="0" borderId="5" xfId="0" applyFont="1" applyBorder="1" applyAlignment="1"/>
    <xf numFmtId="0" fontId="18" fillId="0" borderId="7" xfId="0" applyFont="1" applyBorder="1" applyAlignment="1"/>
    <xf numFmtId="0" fontId="23" fillId="0" borderId="0" xfId="0" applyFont="1" applyAlignment="1"/>
    <xf numFmtId="0" fontId="0" fillId="2" borderId="15" xfId="0" applyFill="1" applyBorder="1" applyAlignment="1"/>
    <xf numFmtId="0" fontId="0" fillId="2" borderId="34" xfId="0" applyFill="1" applyBorder="1" applyAlignment="1"/>
    <xf numFmtId="0" fontId="0" fillId="2" borderId="16" xfId="0" applyFill="1" applyBorder="1" applyAlignment="1"/>
    <xf numFmtId="0" fontId="0" fillId="2" borderId="7" xfId="0" applyFill="1" applyBorder="1" applyAlignment="1"/>
    <xf numFmtId="0" fontId="0" fillId="2" borderId="5" xfId="0" applyNumberFormat="1" applyFill="1" applyBorder="1" applyAlignment="1">
      <alignment horizontal="left"/>
    </xf>
    <xf numFmtId="0" fontId="0" fillId="2" borderId="6" xfId="0" applyNumberFormat="1" applyFill="1" applyBorder="1" applyAlignment="1">
      <alignment horizontal="left"/>
    </xf>
    <xf numFmtId="0" fontId="0" fillId="2" borderId="7" xfId="0" applyNumberFormat="1" applyFill="1" applyBorder="1" applyAlignment="1">
      <alignment horizontal="left"/>
    </xf>
    <xf numFmtId="0" fontId="16" fillId="2" borderId="5" xfId="0" applyFont="1" applyFill="1" applyBorder="1" applyAlignment="1">
      <alignment horizontal="left"/>
    </xf>
    <xf numFmtId="0" fontId="0" fillId="2" borderId="6" xfId="0" applyFont="1" applyFill="1" applyBorder="1" applyAlignment="1">
      <alignment horizontal="left"/>
    </xf>
    <xf numFmtId="0" fontId="0" fillId="2" borderId="7" xfId="0" applyFont="1" applyFill="1" applyBorder="1" applyAlignment="1">
      <alignment horizontal="left"/>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14" fillId="2" borderId="5" xfId="1" applyFill="1" applyBorder="1" applyAlignment="1" applyProtection="1">
      <alignment horizontal="left"/>
    </xf>
    <xf numFmtId="0" fontId="0" fillId="2" borderId="15" xfId="0" applyNumberFormat="1" applyFill="1" applyBorder="1" applyAlignment="1">
      <alignment vertical="top"/>
    </xf>
    <xf numFmtId="0" fontId="0" fillId="0" borderId="34" xfId="0" applyBorder="1" applyAlignment="1">
      <alignment vertical="top"/>
    </xf>
    <xf numFmtId="0" fontId="0" fillId="0" borderId="4" xfId="0" applyBorder="1" applyAlignment="1">
      <alignment vertical="top"/>
    </xf>
    <xf numFmtId="0" fontId="0" fillId="0" borderId="4" xfId="0" applyFill="1" applyBorder="1" applyAlignment="1">
      <alignment vertical="top"/>
    </xf>
    <xf numFmtId="0" fontId="0" fillId="0" borderId="0" xfId="0" applyFill="1" applyBorder="1" applyAlignment="1">
      <alignment vertical="top"/>
    </xf>
    <xf numFmtId="0" fontId="0" fillId="0" borderId="28" xfId="0" applyFill="1" applyBorder="1" applyAlignment="1">
      <alignment vertical="top"/>
    </xf>
    <xf numFmtId="0" fontId="0" fillId="0" borderId="9" xfId="0" applyFill="1" applyBorder="1" applyAlignment="1">
      <alignment vertical="top"/>
    </xf>
    <xf numFmtId="0" fontId="0" fillId="0" borderId="4" xfId="0" applyFill="1" applyBorder="1" applyAlignment="1">
      <alignment horizontal="left" vertical="top"/>
    </xf>
    <xf numFmtId="0" fontId="0" fillId="0" borderId="0" xfId="0" applyFill="1" applyAlignment="1">
      <alignment horizontal="left" vertical="top"/>
    </xf>
    <xf numFmtId="0" fontId="24" fillId="0" borderId="0" xfId="0" applyFont="1"/>
    <xf numFmtId="0" fontId="20" fillId="0" borderId="0" xfId="0" applyFont="1"/>
    <xf numFmtId="0" fontId="25" fillId="0" borderId="0" xfId="0" applyFont="1" applyAlignment="1">
      <alignment horizontal="center" vertical="center"/>
    </xf>
    <xf numFmtId="0" fontId="26" fillId="0" borderId="0" xfId="0" applyFont="1"/>
    <xf numFmtId="0" fontId="27" fillId="0" borderId="0" xfId="0" applyFont="1"/>
    <xf numFmtId="0" fontId="28" fillId="0" borderId="0" xfId="0" applyFont="1"/>
    <xf numFmtId="0" fontId="29" fillId="0" borderId="0" xfId="0" applyFont="1"/>
    <xf numFmtId="2" fontId="15" fillId="0" borderId="15" xfId="0" applyNumberFormat="1" applyFont="1" applyBorder="1" applyAlignment="1">
      <alignment horizontal="center" vertical="center" wrapText="1"/>
    </xf>
    <xf numFmtId="0" fontId="15" fillId="0" borderId="16" xfId="0" applyFont="1" applyBorder="1" applyAlignment="1">
      <alignment horizontal="center" vertical="center" wrapText="1"/>
    </xf>
    <xf numFmtId="0" fontId="30" fillId="0" borderId="5" xfId="0" applyFont="1" applyBorder="1"/>
    <xf numFmtId="0" fontId="30" fillId="0" borderId="6" xfId="0" applyFont="1" applyBorder="1"/>
    <xf numFmtId="0" fontId="30" fillId="0" borderId="7" xfId="0" applyFont="1" applyBorder="1"/>
    <xf numFmtId="0" fontId="15" fillId="0" borderId="2" xfId="0" applyFont="1" applyBorder="1" applyAlignment="1">
      <alignment horizontal="center" vertical="center" wrapText="1"/>
    </xf>
    <xf numFmtId="0" fontId="31" fillId="0" borderId="0" xfId="0" applyFont="1"/>
    <xf numFmtId="0" fontId="32" fillId="0" borderId="0" xfId="0" applyFont="1"/>
    <xf numFmtId="0" fontId="14" fillId="0" borderId="0" xfId="1" applyAlignment="1" applyProtection="1"/>
    <xf numFmtId="0" fontId="25" fillId="0" borderId="0" xfId="0" applyFont="1" applyAlignment="1">
      <alignment horizontal="center"/>
    </xf>
    <xf numFmtId="0" fontId="0" fillId="0" borderId="34" xfId="0" applyBorder="1"/>
    <xf numFmtId="0" fontId="0" fillId="0" borderId="16" xfId="0" applyBorder="1"/>
    <xf numFmtId="0" fontId="0" fillId="0" borderId="0" xfId="0"/>
    <xf numFmtId="0" fontId="0" fillId="0" borderId="35" xfId="0" applyBorder="1"/>
    <xf numFmtId="0" fontId="0" fillId="0" borderId="9" xfId="0" applyBorder="1"/>
    <xf numFmtId="0" fontId="0" fillId="0" borderId="14" xfId="0" applyBorder="1"/>
    <xf numFmtId="0" fontId="18" fillId="5" borderId="2" xfId="0" applyFont="1" applyFill="1" applyBorder="1" applyAlignment="1">
      <alignment horizontal="center" vertical="center"/>
    </xf>
    <xf numFmtId="0" fontId="18" fillId="4" borderId="2" xfId="0" applyFont="1" applyFill="1" applyBorder="1" applyAlignment="1">
      <alignment horizontal="center" vertical="center" wrapText="1"/>
    </xf>
    <xf numFmtId="0" fontId="19" fillId="6" borderId="1" xfId="0" applyFont="1" applyFill="1" applyBorder="1"/>
    <xf numFmtId="0" fontId="0" fillId="0" borderId="36" xfId="0" applyBorder="1"/>
    <xf numFmtId="0" fontId="0" fillId="0" borderId="3" xfId="0" applyBorder="1"/>
    <xf numFmtId="0" fontId="0" fillId="0" borderId="3" xfId="0" applyBorder="1" applyAlignment="1">
      <alignment horizontal="center"/>
    </xf>
    <xf numFmtId="0" fontId="0" fillId="7" borderId="36" xfId="0" applyFill="1" applyBorder="1"/>
    <xf numFmtId="0" fontId="0" fillId="0" borderId="36" xfId="0" applyBorder="1" applyAlignment="1">
      <alignment horizontal="center"/>
    </xf>
    <xf numFmtId="0" fontId="0" fillId="0" borderId="1" xfId="0" applyBorder="1"/>
    <xf numFmtId="0" fontId="0" fillId="0" borderId="1" xfId="0" applyBorder="1" applyAlignment="1">
      <alignment horizontal="center"/>
    </xf>
    <xf numFmtId="0" fontId="19" fillId="6" borderId="2" xfId="0" applyFont="1" applyFill="1" applyBorder="1"/>
    <xf numFmtId="0" fontId="0" fillId="8" borderId="36" xfId="0" applyFill="1" applyBorder="1"/>
    <xf numFmtId="0" fontId="0" fillId="9" borderId="36" xfId="0" applyFill="1" applyBorder="1"/>
    <xf numFmtId="0" fontId="0" fillId="10" borderId="36" xfId="0" applyFill="1" applyBorder="1"/>
    <xf numFmtId="0" fontId="0" fillId="11" borderId="36" xfId="0" applyFill="1" applyBorder="1"/>
    <xf numFmtId="0" fontId="0" fillId="12" borderId="36" xfId="0" applyFill="1" applyBorder="1"/>
    <xf numFmtId="0" fontId="0" fillId="13" borderId="36" xfId="0" applyFill="1" applyBorder="1"/>
    <xf numFmtId="0" fontId="0" fillId="14" borderId="36" xfId="0" applyFill="1" applyBorder="1"/>
    <xf numFmtId="0" fontId="0" fillId="14" borderId="1" xfId="0" applyFill="1" applyBorder="1"/>
    <xf numFmtId="0" fontId="22" fillId="0" borderId="0" xfId="0" applyFont="1"/>
    <xf numFmtId="0" fontId="33" fillId="0" borderId="0" xfId="0" applyFont="1"/>
    <xf numFmtId="0" fontId="16" fillId="0" borderId="34" xfId="0" applyFont="1" applyBorder="1"/>
    <xf numFmtId="6" fontId="19" fillId="2" borderId="2" xfId="0" applyNumberFormat="1" applyFont="1" applyFill="1" applyBorder="1" applyAlignment="1">
      <alignment horizontal="center" vertical="top"/>
    </xf>
    <xf numFmtId="4" fontId="0" fillId="15" borderId="17" xfId="0" applyNumberFormat="1" applyFont="1" applyFill="1" applyBorder="1" applyAlignment="1">
      <alignment horizontal="center" vertical="center"/>
    </xf>
    <xf numFmtId="4" fontId="0" fillId="15" borderId="18" xfId="0" applyNumberFormat="1" applyFont="1" applyFill="1" applyBorder="1" applyAlignment="1">
      <alignment horizontal="center" vertical="center"/>
    </xf>
    <xf numFmtId="164" fontId="0" fillId="15" borderId="28" xfId="0" applyNumberFormat="1" applyFont="1" applyFill="1" applyBorder="1" applyAlignment="1">
      <alignment horizontal="center" vertical="center"/>
    </xf>
    <xf numFmtId="4" fontId="0" fillId="15" borderId="30" xfId="0" applyNumberFormat="1" applyFont="1" applyFill="1" applyBorder="1" applyAlignment="1">
      <alignment horizontal="center" vertical="center"/>
    </xf>
    <xf numFmtId="4" fontId="0" fillId="15" borderId="10" xfId="0" applyNumberFormat="1" applyFont="1" applyFill="1" applyBorder="1" applyAlignment="1">
      <alignment horizontal="center" vertical="center"/>
    </xf>
    <xf numFmtId="4" fontId="0" fillId="15" borderId="33" xfId="0" applyNumberFormat="1" applyFont="1" applyFill="1" applyBorder="1" applyAlignment="1">
      <alignment horizontal="center" vertical="center"/>
    </xf>
    <xf numFmtId="164" fontId="0" fillId="15" borderId="5" xfId="0" applyNumberFormat="1" applyFont="1" applyFill="1" applyBorder="1" applyAlignment="1">
      <alignment horizontal="center" vertical="center"/>
    </xf>
    <xf numFmtId="0" fontId="0" fillId="0" borderId="0" xfId="0"/>
    <xf numFmtId="0" fontId="0" fillId="0" borderId="0" xfId="0"/>
    <xf numFmtId="0" fontId="0" fillId="0" borderId="0" xfId="0"/>
    <xf numFmtId="0" fontId="34" fillId="0" borderId="0" xfId="0" applyFont="1"/>
    <xf numFmtId="0" fontId="34" fillId="0" borderId="0" xfId="0" applyFont="1" applyFill="1" applyBorder="1"/>
    <xf numFmtId="0" fontId="35" fillId="0" borderId="0" xfId="1" applyFont="1" applyFill="1" applyBorder="1" applyAlignment="1" applyProtection="1"/>
    <xf numFmtId="0" fontId="36" fillId="0" borderId="0" xfId="0" applyFont="1"/>
    <xf numFmtId="0" fontId="16" fillId="4" borderId="3" xfId="0" applyFont="1" applyFill="1" applyBorder="1"/>
    <xf numFmtId="0" fontId="16" fillId="4" borderId="36" xfId="0" applyFont="1" applyFill="1" applyBorder="1"/>
    <xf numFmtId="0" fontId="16" fillId="4" borderId="1" xfId="0" applyFont="1" applyFill="1" applyBorder="1"/>
    <xf numFmtId="0" fontId="37" fillId="0" borderId="0" xfId="0" applyFont="1"/>
    <xf numFmtId="0" fontId="38" fillId="0" borderId="0" xfId="0" applyFont="1"/>
    <xf numFmtId="0" fontId="0" fillId="0" borderId="0" xfId="0"/>
    <xf numFmtId="0" fontId="0" fillId="0" borderId="0" xfId="0"/>
    <xf numFmtId="0" fontId="0" fillId="0" borderId="0" xfId="0"/>
    <xf numFmtId="0" fontId="0" fillId="0" borderId="0" xfId="0" applyFill="1" applyBorder="1" applyAlignment="1">
      <alignment horizontal="left" vertical="top"/>
    </xf>
    <xf numFmtId="4" fontId="0" fillId="0" borderId="37" xfId="0" applyNumberFormat="1" applyFont="1" applyFill="1" applyBorder="1" applyAlignment="1">
      <alignment horizontal="center" vertical="center"/>
    </xf>
    <xf numFmtId="0" fontId="39" fillId="0" borderId="0" xfId="0" applyFont="1"/>
    <xf numFmtId="0" fontId="15" fillId="0" borderId="16" xfId="0" applyFont="1" applyBorder="1"/>
    <xf numFmtId="0" fontId="15" fillId="0" borderId="4" xfId="0" applyFont="1" applyBorder="1"/>
    <xf numFmtId="0" fontId="15" fillId="0" borderId="0" xfId="0" applyFont="1" applyBorder="1"/>
    <xf numFmtId="0" fontId="15" fillId="0" borderId="35" xfId="0" applyFont="1" applyBorder="1"/>
    <xf numFmtId="0" fontId="19" fillId="3" borderId="4" xfId="0" applyFont="1" applyFill="1" applyBorder="1"/>
    <xf numFmtId="0" fontId="0" fillId="3" borderId="0" xfId="0" applyFill="1" applyBorder="1"/>
    <xf numFmtId="0" fontId="0" fillId="3" borderId="35" xfId="0" applyFill="1" applyBorder="1"/>
    <xf numFmtId="0" fontId="0" fillId="3" borderId="4" xfId="0" applyFill="1" applyBorder="1"/>
    <xf numFmtId="0" fontId="15" fillId="3" borderId="9" xfId="0" applyFont="1" applyFill="1" applyBorder="1" applyAlignment="1">
      <alignment wrapText="1"/>
    </xf>
    <xf numFmtId="0" fontId="15" fillId="3" borderId="14" xfId="0" applyFont="1" applyFill="1" applyBorder="1"/>
    <xf numFmtId="0" fontId="0" fillId="0" borderId="0" xfId="0" applyFill="1" applyBorder="1" applyAlignment="1">
      <alignment wrapText="1"/>
    </xf>
    <xf numFmtId="0" fontId="15" fillId="0" borderId="5" xfId="0" applyFont="1" applyBorder="1" applyAlignment="1">
      <alignment horizontal="center" wrapText="1"/>
    </xf>
    <xf numFmtId="0" fontId="15" fillId="0" borderId="7" xfId="0" applyFont="1" applyBorder="1" applyAlignment="1">
      <alignment horizontal="center" wrapText="1"/>
    </xf>
    <xf numFmtId="0" fontId="15" fillId="0" borderId="6" xfId="0" applyFont="1" applyBorder="1" applyAlignment="1">
      <alignment horizontal="center" wrapText="1"/>
    </xf>
    <xf numFmtId="0" fontId="0" fillId="2" borderId="7" xfId="0" applyFill="1" applyBorder="1" applyAlignment="1"/>
    <xf numFmtId="0" fontId="0" fillId="0" borderId="0" xfId="0"/>
    <xf numFmtId="0" fontId="20" fillId="0" borderId="15" xfId="0" applyFont="1" applyBorder="1" applyAlignment="1">
      <alignment horizontal="left" vertical="top" wrapText="1"/>
    </xf>
    <xf numFmtId="0" fontId="20" fillId="0" borderId="34" xfId="0" applyFont="1" applyBorder="1" applyAlignment="1">
      <alignment horizontal="left" vertical="top" wrapText="1"/>
    </xf>
    <xf numFmtId="0" fontId="20" fillId="0" borderId="16" xfId="0" applyFont="1" applyBorder="1" applyAlignment="1">
      <alignment horizontal="left" vertical="top" wrapText="1"/>
    </xf>
    <xf numFmtId="0" fontId="20" fillId="0" borderId="4" xfId="0" applyFont="1" applyBorder="1" applyAlignment="1">
      <alignment horizontal="left" vertical="top" wrapText="1"/>
    </xf>
    <xf numFmtId="0" fontId="20" fillId="0" borderId="0" xfId="0" applyFont="1" applyBorder="1" applyAlignment="1">
      <alignment horizontal="left" vertical="top" wrapText="1"/>
    </xf>
    <xf numFmtId="0" fontId="20" fillId="0" borderId="35" xfId="0" applyFont="1" applyBorder="1" applyAlignment="1">
      <alignment horizontal="left" vertical="top" wrapText="1"/>
    </xf>
    <xf numFmtId="0" fontId="20" fillId="0" borderId="28" xfId="0" applyFont="1" applyBorder="1" applyAlignment="1">
      <alignment horizontal="left" vertical="top" wrapText="1"/>
    </xf>
    <xf numFmtId="0" fontId="20" fillId="0" borderId="9" xfId="0" applyFont="1" applyBorder="1" applyAlignment="1">
      <alignment horizontal="left" vertical="top" wrapText="1"/>
    </xf>
    <xf numFmtId="0" fontId="20" fillId="0" borderId="14" xfId="0" applyFont="1" applyBorder="1" applyAlignment="1">
      <alignment horizontal="left" vertical="top" wrapText="1"/>
    </xf>
    <xf numFmtId="0" fontId="0" fillId="0" borderId="0" xfId="0" applyAlignment="1">
      <alignment wrapText="1"/>
    </xf>
    <xf numFmtId="0" fontId="15" fillId="3" borderId="5" xfId="0" applyFont="1" applyFill="1" applyBorder="1" applyAlignment="1">
      <alignment horizontal="center" wrapText="1"/>
    </xf>
    <xf numFmtId="0" fontId="15" fillId="3" borderId="6" xfId="0" applyFont="1" applyFill="1" applyBorder="1" applyAlignment="1">
      <alignment horizontal="center" wrapText="1"/>
    </xf>
    <xf numFmtId="0" fontId="15" fillId="3" borderId="7" xfId="0" applyFont="1" applyFill="1" applyBorder="1" applyAlignment="1">
      <alignment horizontal="center" wrapText="1"/>
    </xf>
    <xf numFmtId="0" fontId="17" fillId="0" borderId="28" xfId="0" applyFont="1" applyBorder="1" applyAlignment="1">
      <alignment wrapText="1"/>
    </xf>
    <xf numFmtId="0" fontId="17" fillId="0" borderId="9" xfId="0" applyFont="1" applyBorder="1" applyAlignment="1">
      <alignment wrapText="1"/>
    </xf>
    <xf numFmtId="0" fontId="17" fillId="0" borderId="14" xfId="0" applyFont="1" applyBorder="1" applyAlignment="1">
      <alignment wrapText="1"/>
    </xf>
    <xf numFmtId="0" fontId="17" fillId="0" borderId="15" xfId="0" applyFont="1" applyBorder="1" applyAlignment="1">
      <alignment wrapText="1"/>
    </xf>
    <xf numFmtId="0" fontId="17" fillId="0" borderId="34" xfId="0" applyFont="1" applyBorder="1" applyAlignment="1">
      <alignment wrapText="1"/>
    </xf>
    <xf numFmtId="0" fontId="17" fillId="0" borderId="16" xfId="0" applyFont="1" applyBorder="1" applyAlignment="1">
      <alignment wrapText="1"/>
    </xf>
    <xf numFmtId="0" fontId="17" fillId="0" borderId="4" xfId="0" applyFont="1" applyBorder="1" applyAlignment="1">
      <alignment wrapText="1"/>
    </xf>
    <xf numFmtId="0" fontId="17" fillId="0" borderId="0" xfId="0" applyFont="1" applyBorder="1" applyAlignment="1">
      <alignment wrapText="1"/>
    </xf>
    <xf numFmtId="0" fontId="17" fillId="0" borderId="35" xfId="0" applyFont="1" applyBorder="1" applyAlignment="1">
      <alignment wrapText="1"/>
    </xf>
    <xf numFmtId="0" fontId="0" fillId="0" borderId="0" xfId="0" applyBorder="1" applyAlignment="1">
      <alignment vertical="top"/>
    </xf>
    <xf numFmtId="40" fontId="0" fillId="0" borderId="3" xfId="0" applyNumberFormat="1" applyBorder="1" applyAlignment="1">
      <alignment horizontal="center"/>
    </xf>
    <xf numFmtId="2" fontId="0" fillId="6" borderId="0" xfId="0" applyNumberFormat="1" applyFont="1" applyFill="1" applyBorder="1" applyAlignment="1">
      <alignment horizontal="center" vertical="center"/>
    </xf>
    <xf numFmtId="164" fontId="15" fillId="6" borderId="0" xfId="0" applyNumberFormat="1" applyFont="1" applyFill="1" applyBorder="1" applyAlignment="1">
      <alignment horizontal="center" vertical="center"/>
    </xf>
    <xf numFmtId="164" fontId="0" fillId="6" borderId="0" xfId="0" applyNumberFormat="1" applyFont="1" applyFill="1" applyBorder="1" applyAlignment="1">
      <alignment horizontal="center" vertical="center"/>
    </xf>
    <xf numFmtId="165" fontId="0" fillId="2" borderId="2" xfId="0" applyNumberFormat="1" applyFont="1" applyFill="1" applyBorder="1" applyAlignment="1" applyProtection="1">
      <alignment horizontal="center" vertical="center"/>
      <protection locked="0"/>
    </xf>
    <xf numFmtId="164" fontId="15" fillId="16" borderId="2" xfId="0" applyNumberFormat="1" applyFont="1" applyFill="1" applyBorder="1" applyAlignment="1">
      <alignment horizontal="center" wrapText="1"/>
    </xf>
    <xf numFmtId="164" fontId="15" fillId="16" borderId="7" xfId="0" applyNumberFormat="1" applyFont="1" applyFill="1" applyBorder="1" applyAlignment="1">
      <alignment horizontal="center" vertical="center"/>
    </xf>
    <xf numFmtId="8" fontId="0" fillId="15" borderId="2" xfId="0" applyNumberFormat="1" applyFill="1" applyBorder="1" applyAlignment="1">
      <alignment horizontal="center"/>
    </xf>
    <xf numFmtId="8" fontId="0" fillId="4" borderId="2" xfId="0" applyNumberFormat="1" applyFill="1" applyBorder="1" applyAlignment="1">
      <alignment horizontal="center" vertical="center"/>
    </xf>
    <xf numFmtId="8" fontId="0" fillId="6" borderId="2" xfId="0" applyNumberFormat="1" applyFill="1" applyBorder="1" applyAlignment="1">
      <alignment horizontal="center"/>
    </xf>
    <xf numFmtId="8" fontId="0" fillId="2" borderId="2" xfId="0" applyNumberFormat="1" applyFill="1" applyBorder="1" applyProtection="1">
      <protection locked="0"/>
    </xf>
    <xf numFmtId="8" fontId="15" fillId="16" borderId="2" xfId="0" applyNumberFormat="1" applyFont="1" applyFill="1" applyBorder="1" applyAlignment="1">
      <alignment horizontal="center" wrapText="1"/>
    </xf>
    <xf numFmtId="164" fontId="0" fillId="0" borderId="0" xfId="0" applyNumberFormat="1"/>
    <xf numFmtId="0" fontId="0" fillId="0" borderId="0" xfId="0" applyBorder="1" applyAlignment="1">
      <alignment vertical="top" wrapText="1"/>
    </xf>
    <xf numFmtId="0" fontId="0" fillId="0" borderId="0" xfId="0" applyBorder="1" applyAlignment="1">
      <alignment horizontal="left" vertical="top" wrapText="1"/>
    </xf>
    <xf numFmtId="164" fontId="15" fillId="16" borderId="2" xfId="0" applyNumberFormat="1" applyFont="1" applyFill="1" applyBorder="1" applyAlignment="1">
      <alignment horizontal="center" vertical="center"/>
    </xf>
    <xf numFmtId="40" fontId="0" fillId="0" borderId="2" xfId="0" applyNumberFormat="1" applyBorder="1" applyAlignment="1">
      <alignment horizontal="center"/>
    </xf>
    <xf numFmtId="8" fontId="0" fillId="0" borderId="2" xfId="0" applyNumberFormat="1" applyBorder="1" applyAlignment="1">
      <alignment horizontal="center"/>
    </xf>
    <xf numFmtId="8" fontId="15" fillId="0" borderId="2" xfId="0" applyNumberFormat="1" applyFont="1" applyBorder="1" applyAlignment="1">
      <alignment horizontal="center"/>
    </xf>
    <xf numFmtId="0" fontId="41" fillId="0" borderId="0" xfId="0" applyFont="1"/>
    <xf numFmtId="40" fontId="15" fillId="0" borderId="2" xfId="0" applyNumberFormat="1" applyFont="1" applyBorder="1" applyAlignment="1">
      <alignment horizontal="center"/>
    </xf>
    <xf numFmtId="164" fontId="15" fillId="16" borderId="1" xfId="0" applyNumberFormat="1" applyFont="1" applyFill="1" applyBorder="1" applyAlignment="1">
      <alignment horizontal="center" vertical="top"/>
    </xf>
    <xf numFmtId="164" fontId="0" fillId="0" borderId="1" xfId="0" applyNumberFormat="1" applyFont="1" applyFill="1" applyBorder="1" applyAlignment="1">
      <alignment horizontal="center" vertical="center"/>
    </xf>
    <xf numFmtId="8" fontId="15" fillId="0" borderId="1" xfId="0" applyNumberFormat="1" applyFont="1" applyBorder="1" applyAlignment="1">
      <alignment horizontal="center"/>
    </xf>
    <xf numFmtId="4" fontId="0" fillId="15" borderId="15" xfId="0" applyNumberFormat="1" applyFont="1" applyFill="1" applyBorder="1" applyAlignment="1">
      <alignment horizontal="center" vertical="center"/>
    </xf>
    <xf numFmtId="4" fontId="0" fillId="15" borderId="4" xfId="0" applyNumberFormat="1" applyFont="1" applyFill="1" applyBorder="1" applyAlignment="1">
      <alignment horizontal="center" vertical="center"/>
    </xf>
    <xf numFmtId="4" fontId="0" fillId="4" borderId="1" xfId="0" applyNumberFormat="1" applyFont="1" applyFill="1" applyBorder="1" applyAlignment="1">
      <alignment horizontal="center" vertical="center"/>
    </xf>
    <xf numFmtId="4" fontId="0" fillId="0" borderId="1" xfId="0" applyNumberFormat="1" applyFont="1" applyFill="1" applyBorder="1" applyAlignment="1">
      <alignment horizontal="center" vertical="center"/>
    </xf>
    <xf numFmtId="40" fontId="0" fillId="0" borderId="1" xfId="0" applyNumberFormat="1" applyBorder="1" applyAlignment="1">
      <alignment horizontal="center"/>
    </xf>
    <xf numFmtId="4" fontId="0" fillId="0" borderId="17" xfId="0" applyNumberFormat="1" applyFont="1" applyFill="1" applyBorder="1" applyAlignment="1">
      <alignment horizontal="center" vertical="center"/>
    </xf>
    <xf numFmtId="164" fontId="0" fillId="2" borderId="5" xfId="0" applyNumberFormat="1" applyFont="1" applyFill="1" applyBorder="1" applyAlignment="1">
      <alignment horizontal="center" vertical="center"/>
    </xf>
    <xf numFmtId="164" fontId="0" fillId="2" borderId="2" xfId="0" applyNumberFormat="1" applyFont="1" applyFill="1" applyBorder="1" applyAlignment="1">
      <alignment horizontal="center" vertical="center"/>
    </xf>
    <xf numFmtId="8" fontId="0" fillId="2" borderId="2" xfId="0" applyNumberFormat="1" applyFill="1" applyBorder="1" applyProtection="1"/>
    <xf numFmtId="40" fontId="0" fillId="0" borderId="23" xfId="0" applyNumberFormat="1" applyBorder="1" applyAlignment="1">
      <alignment horizontal="center"/>
    </xf>
    <xf numFmtId="4" fontId="0" fillId="2" borderId="17" xfId="0" applyNumberFormat="1" applyFont="1" applyFill="1" applyBorder="1" applyAlignment="1" applyProtection="1">
      <alignment horizontal="center" vertical="center"/>
      <protection locked="0"/>
    </xf>
    <xf numFmtId="4" fontId="0" fillId="2" borderId="18" xfId="0" applyNumberFormat="1" applyFont="1" applyFill="1" applyBorder="1" applyAlignment="1" applyProtection="1">
      <alignment horizontal="center" vertical="center"/>
      <protection locked="0"/>
    </xf>
    <xf numFmtId="4" fontId="0" fillId="2" borderId="12" xfId="0" applyNumberFormat="1" applyFont="1" applyFill="1" applyBorder="1" applyAlignment="1" applyProtection="1">
      <alignment horizontal="center" vertical="center"/>
      <protection locked="0"/>
    </xf>
    <xf numFmtId="4" fontId="0" fillId="2" borderId="10" xfId="0" applyNumberFormat="1" applyFont="1" applyFill="1" applyBorder="1" applyAlignment="1" applyProtection="1">
      <alignment horizontal="center" vertical="center"/>
      <protection locked="0"/>
    </xf>
    <xf numFmtId="4" fontId="0" fillId="2" borderId="32" xfId="0" applyNumberFormat="1" applyFont="1" applyFill="1" applyBorder="1" applyAlignment="1" applyProtection="1">
      <alignment horizontal="center" vertical="center"/>
      <protection locked="0"/>
    </xf>
    <xf numFmtId="4" fontId="0" fillId="2" borderId="33" xfId="0" applyNumberFormat="1" applyFont="1" applyFill="1" applyBorder="1" applyAlignment="1" applyProtection="1">
      <alignment horizontal="center" vertical="center"/>
      <protection locked="0"/>
    </xf>
    <xf numFmtId="4" fontId="0" fillId="2" borderId="28" xfId="0" applyNumberFormat="1" applyFont="1" applyFill="1" applyBorder="1" applyAlignment="1" applyProtection="1">
      <alignment horizontal="center" vertical="center"/>
      <protection locked="0"/>
    </xf>
    <xf numFmtId="8" fontId="19" fillId="0" borderId="2" xfId="0" applyNumberFormat="1" applyFont="1" applyBorder="1" applyAlignment="1">
      <alignment horizontal="center"/>
    </xf>
    <xf numFmtId="8" fontId="0" fillId="0" borderId="1" xfId="0" applyNumberFormat="1" applyFont="1" applyFill="1" applyBorder="1" applyAlignment="1">
      <alignment horizontal="center" vertical="center"/>
    </xf>
    <xf numFmtId="8" fontId="0" fillId="0" borderId="2" xfId="0" applyNumberFormat="1" applyFont="1" applyFill="1" applyBorder="1" applyAlignment="1">
      <alignment horizontal="center" vertical="center"/>
    </xf>
    <xf numFmtId="166" fontId="0" fillId="0" borderId="12" xfId="0" applyNumberFormat="1" applyFont="1" applyFill="1" applyBorder="1" applyAlignment="1">
      <alignment horizontal="center" vertical="center"/>
    </xf>
    <xf numFmtId="164" fontId="15" fillId="0" borderId="2" xfId="0" applyNumberFormat="1" applyFont="1" applyFill="1" applyBorder="1" applyAlignment="1">
      <alignment horizontal="center" vertical="center"/>
    </xf>
    <xf numFmtId="0" fontId="15" fillId="0" borderId="34" xfId="0" applyFont="1" applyBorder="1" applyAlignment="1">
      <alignment horizontal="right"/>
    </xf>
    <xf numFmtId="0" fontId="15" fillId="0" borderId="0" xfId="0" applyFont="1" applyBorder="1" applyAlignment="1">
      <alignment horizontal="right"/>
    </xf>
    <xf numFmtId="0" fontId="15" fillId="3" borderId="9" xfId="0" applyFont="1" applyFill="1" applyBorder="1" applyAlignment="1">
      <alignment horizontal="right"/>
    </xf>
    <xf numFmtId="0" fontId="15" fillId="3" borderId="28" xfId="0" applyFont="1" applyFill="1" applyBorder="1" applyAlignment="1">
      <alignment horizontal="right"/>
    </xf>
    <xf numFmtId="4" fontId="0" fillId="4" borderId="17" xfId="0" applyNumberFormat="1" applyFont="1" applyFill="1" applyBorder="1" applyAlignment="1">
      <alignment horizontal="center"/>
    </xf>
    <xf numFmtId="4" fontId="0" fillId="4" borderId="1" xfId="0" applyNumberFormat="1" applyFont="1" applyFill="1" applyBorder="1" applyAlignment="1">
      <alignment horizontal="center"/>
    </xf>
    <xf numFmtId="4" fontId="0" fillId="4" borderId="10" xfId="0" applyNumberFormat="1" applyFont="1" applyFill="1" applyBorder="1" applyAlignment="1">
      <alignment horizontal="center"/>
    </xf>
    <xf numFmtId="164" fontId="15" fillId="16" borderId="1" xfId="0" applyNumberFormat="1" applyFont="1" applyFill="1" applyBorder="1" applyAlignment="1">
      <alignment horizontal="center" vertical="center"/>
    </xf>
    <xf numFmtId="0" fontId="0" fillId="0" borderId="0" xfId="0"/>
    <xf numFmtId="0" fontId="3" fillId="0" borderId="0" xfId="0" applyFont="1" applyFill="1" applyBorder="1"/>
    <xf numFmtId="0" fontId="0" fillId="0" borderId="0" xfId="0" applyFill="1" applyBorder="1"/>
    <xf numFmtId="0" fontId="19" fillId="0" borderId="0" xfId="0" applyFont="1" applyFill="1" applyBorder="1"/>
    <xf numFmtId="0" fontId="19" fillId="0" borderId="0" xfId="0" applyFont="1" applyFill="1" applyBorder="1" applyAlignment="1" applyProtection="1">
      <protection locked="0"/>
    </xf>
    <xf numFmtId="0" fontId="19" fillId="0" borderId="5" xfId="0" applyFont="1" applyBorder="1" applyAlignment="1">
      <alignment horizontal="center" vertical="center"/>
    </xf>
    <xf numFmtId="4" fontId="0" fillId="2" borderId="13" xfId="0" applyNumberFormat="1" applyFont="1" applyFill="1" applyBorder="1" applyAlignment="1" applyProtection="1">
      <alignment horizontal="center" vertical="center"/>
      <protection locked="0"/>
    </xf>
    <xf numFmtId="4" fontId="0" fillId="2" borderId="11" xfId="0"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wrapText="1"/>
    </xf>
    <xf numFmtId="0" fontId="48" fillId="0" borderId="0" xfId="0" applyFont="1"/>
    <xf numFmtId="40" fontId="0" fillId="0" borderId="36" xfId="0" applyNumberFormat="1" applyBorder="1" applyAlignment="1">
      <alignment horizontal="center"/>
    </xf>
    <xf numFmtId="40" fontId="0" fillId="0" borderId="51" xfId="0" applyNumberFormat="1" applyBorder="1" applyAlignment="1">
      <alignment horizontal="center"/>
    </xf>
    <xf numFmtId="40" fontId="0" fillId="0" borderId="18" xfId="0" applyNumberFormat="1" applyBorder="1" applyAlignment="1">
      <alignment horizontal="center"/>
    </xf>
    <xf numFmtId="4" fontId="0" fillId="2" borderId="30" xfId="0" applyNumberFormat="1" applyFont="1" applyFill="1" applyBorder="1" applyAlignment="1" applyProtection="1">
      <alignment horizontal="center" vertical="center"/>
      <protection locked="0"/>
    </xf>
    <xf numFmtId="4" fontId="0" fillId="15" borderId="1" xfId="0" applyNumberFormat="1" applyFont="1" applyFill="1" applyBorder="1" applyAlignment="1">
      <alignment horizontal="center" vertical="center"/>
    </xf>
    <xf numFmtId="40" fontId="0" fillId="0" borderId="1" xfId="0" applyNumberFormat="1" applyFont="1" applyBorder="1" applyAlignment="1">
      <alignment horizont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6" xfId="0" applyFont="1" applyBorder="1" applyAlignment="1">
      <alignment horizontal="center" vertical="center"/>
    </xf>
    <xf numFmtId="4" fontId="0" fillId="4" borderId="18" xfId="0" applyNumberFormat="1" applyFont="1" applyFill="1" applyBorder="1" applyAlignment="1">
      <alignment horizontal="center" vertical="center"/>
    </xf>
    <xf numFmtId="40" fontId="0" fillId="0" borderId="17" xfId="0" applyNumberFormat="1" applyFont="1" applyBorder="1" applyAlignment="1">
      <alignment horizontal="center"/>
    </xf>
    <xf numFmtId="40" fontId="0" fillId="0" borderId="18" xfId="0" applyNumberFormat="1" applyFont="1" applyBorder="1" applyAlignment="1">
      <alignment horizontal="center"/>
    </xf>
    <xf numFmtId="4" fontId="0" fillId="0" borderId="18" xfId="0" applyNumberFormat="1" applyFont="1" applyFill="1" applyBorder="1" applyAlignment="1">
      <alignment horizontal="center" vertical="center"/>
    </xf>
    <xf numFmtId="164" fontId="0" fillId="0" borderId="9" xfId="0" applyNumberFormat="1" applyFill="1" applyBorder="1" applyAlignment="1">
      <alignment horizontal="center" vertical="center"/>
    </xf>
    <xf numFmtId="4" fontId="0" fillId="4" borderId="18" xfId="0" applyNumberFormat="1" applyFont="1" applyFill="1" applyBorder="1" applyAlignment="1">
      <alignment horizontal="center"/>
    </xf>
    <xf numFmtId="4" fontId="0" fillId="2" borderId="3" xfId="0" applyNumberFormat="1" applyFont="1" applyFill="1" applyBorder="1" applyAlignment="1" applyProtection="1">
      <alignment horizontal="center" vertical="center"/>
      <protection locked="0"/>
    </xf>
    <xf numFmtId="4" fontId="0" fillId="4" borderId="3" xfId="0" applyNumberFormat="1" applyFont="1" applyFill="1" applyBorder="1" applyAlignment="1" applyProtection="1">
      <alignment horizontal="center" vertical="center"/>
    </xf>
    <xf numFmtId="166" fontId="0" fillId="0" borderId="16" xfId="0" applyNumberFormat="1" applyFont="1" applyFill="1" applyBorder="1" applyAlignment="1">
      <alignment horizontal="center" vertical="center"/>
    </xf>
    <xf numFmtId="4" fontId="0" fillId="0" borderId="15" xfId="0" applyNumberFormat="1" applyFont="1" applyFill="1" applyBorder="1" applyAlignment="1">
      <alignment horizontal="center" vertical="center"/>
    </xf>
    <xf numFmtId="4" fontId="0" fillId="4" borderId="15" xfId="0" applyNumberFormat="1" applyFont="1" applyFill="1" applyBorder="1" applyAlignment="1">
      <alignment horizontal="center"/>
    </xf>
    <xf numFmtId="4" fontId="0" fillId="15" borderId="37" xfId="0" applyNumberFormat="1" applyFont="1" applyFill="1" applyBorder="1" applyAlignment="1">
      <alignment horizontal="center" vertical="center"/>
    </xf>
    <xf numFmtId="4" fontId="0" fillId="4" borderId="23" xfId="0" applyNumberFormat="1" applyFont="1" applyFill="1" applyBorder="1" applyAlignment="1" applyProtection="1">
      <alignment horizontal="center" vertical="center"/>
    </xf>
    <xf numFmtId="166" fontId="0" fillId="0" borderId="52" xfId="0" applyNumberFormat="1" applyFont="1" applyFill="1" applyBorder="1" applyAlignment="1">
      <alignment horizontal="center" vertical="center"/>
    </xf>
    <xf numFmtId="4" fontId="0" fillId="4" borderId="37" xfId="0" applyNumberFormat="1" applyFont="1" applyFill="1" applyBorder="1" applyAlignment="1">
      <alignment horizontal="center"/>
    </xf>
    <xf numFmtId="4" fontId="0" fillId="2" borderId="36" xfId="0" applyNumberFormat="1" applyFont="1" applyFill="1" applyBorder="1" applyAlignment="1" applyProtection="1">
      <alignment horizontal="center" vertical="center"/>
      <protection locked="0"/>
    </xf>
    <xf numFmtId="4" fontId="0" fillId="4" borderId="36" xfId="0" applyNumberFormat="1" applyFont="1" applyFill="1" applyBorder="1" applyAlignment="1" applyProtection="1">
      <alignment horizontal="center" vertical="center"/>
    </xf>
    <xf numFmtId="166" fontId="0" fillId="0" borderId="35" xfId="0" applyNumberFormat="1" applyFont="1" applyFill="1" applyBorder="1" applyAlignment="1">
      <alignment horizontal="center" vertical="center"/>
    </xf>
    <xf numFmtId="4" fontId="0" fillId="0" borderId="4" xfId="0" applyNumberFormat="1" applyFont="1" applyFill="1" applyBorder="1" applyAlignment="1">
      <alignment horizontal="center" vertical="center"/>
    </xf>
    <xf numFmtId="4" fontId="0" fillId="4" borderId="4" xfId="0" applyNumberFormat="1" applyFont="1" applyFill="1" applyBorder="1" applyAlignment="1">
      <alignment horizontal="center"/>
    </xf>
    <xf numFmtId="4" fontId="0" fillId="2" borderId="21" xfId="0" applyNumberFormat="1" applyFont="1" applyFill="1" applyBorder="1" applyAlignment="1" applyProtection="1">
      <alignment horizontal="center" vertical="center"/>
      <protection locked="0"/>
    </xf>
    <xf numFmtId="4" fontId="0" fillId="2" borderId="22" xfId="0" applyNumberFormat="1" applyFont="1" applyFill="1" applyBorder="1" applyAlignment="1" applyProtection="1">
      <alignment horizontal="center" vertical="center"/>
      <protection locked="0"/>
    </xf>
    <xf numFmtId="0" fontId="48" fillId="3" borderId="2" xfId="0" applyFont="1" applyFill="1" applyBorder="1" applyAlignment="1" applyProtection="1">
      <alignment horizontal="center" vertical="center"/>
      <protection locked="0"/>
    </xf>
    <xf numFmtId="4" fontId="0" fillId="2" borderId="29" xfId="0" applyNumberFormat="1" applyFont="1" applyFill="1" applyBorder="1" applyAlignment="1" applyProtection="1">
      <alignment horizontal="center" vertical="center"/>
      <protection locked="0"/>
    </xf>
    <xf numFmtId="4" fontId="0" fillId="2" borderId="31" xfId="0" applyNumberFormat="1" applyFont="1" applyFill="1" applyBorder="1" applyAlignment="1" applyProtection="1">
      <alignment horizontal="center" vertical="center"/>
      <protection locked="0"/>
    </xf>
    <xf numFmtId="0" fontId="0" fillId="2" borderId="7" xfId="0" applyFill="1" applyBorder="1" applyAlignment="1" applyProtection="1">
      <protection locked="0"/>
    </xf>
    <xf numFmtId="6" fontId="19" fillId="2" borderId="2" xfId="0" applyNumberFormat="1" applyFont="1" applyFill="1" applyBorder="1" applyAlignment="1" applyProtection="1">
      <alignment horizontal="center" vertical="top"/>
      <protection locked="0"/>
    </xf>
    <xf numFmtId="0" fontId="51" fillId="0" borderId="2" xfId="0" applyFont="1" applyBorder="1" applyAlignment="1">
      <alignment horizontal="center" vertical="center"/>
    </xf>
    <xf numFmtId="0" fontId="23" fillId="0" borderId="0" xfId="0" applyFont="1" applyAlignment="1" applyProtection="1"/>
    <xf numFmtId="0" fontId="0" fillId="0" borderId="0" xfId="0" applyProtection="1"/>
    <xf numFmtId="0" fontId="18" fillId="0" borderId="26" xfId="0" applyFont="1" applyBorder="1" applyProtection="1"/>
    <xf numFmtId="0" fontId="0" fillId="0" borderId="0" xfId="0" applyBorder="1" applyAlignment="1" applyProtection="1"/>
    <xf numFmtId="0" fontId="17" fillId="0" borderId="24" xfId="0" applyFont="1" applyBorder="1" applyProtection="1"/>
    <xf numFmtId="0" fontId="17" fillId="0" borderId="54" xfId="0" applyFont="1" applyBorder="1" applyProtection="1"/>
    <xf numFmtId="0" fontId="0" fillId="0" borderId="0" xfId="0" applyFill="1" applyProtection="1"/>
    <xf numFmtId="0" fontId="0" fillId="0" borderId="0" xfId="0" applyFont="1" applyFill="1" applyBorder="1" applyAlignment="1" applyProtection="1">
      <alignment horizontal="left"/>
    </xf>
    <xf numFmtId="0" fontId="15" fillId="0" borderId="5" xfId="0" applyFont="1" applyFill="1" applyBorder="1" applyAlignment="1" applyProtection="1">
      <alignment horizontal="center"/>
    </xf>
    <xf numFmtId="0" fontId="0" fillId="2" borderId="3" xfId="0" applyFont="1" applyFill="1" applyBorder="1" applyAlignment="1" applyProtection="1">
      <alignment horizontal="center"/>
      <protection locked="0"/>
    </xf>
    <xf numFmtId="0" fontId="0" fillId="2" borderId="18" xfId="0" applyFont="1" applyFill="1" applyBorder="1" applyAlignment="1" applyProtection="1">
      <alignment horizontal="center"/>
      <protection locked="0"/>
    </xf>
    <xf numFmtId="0" fontId="0" fillId="2" borderId="36" xfId="0" applyFont="1" applyFill="1" applyBorder="1" applyAlignment="1" applyProtection="1">
      <alignment horizontal="center"/>
      <protection locked="0"/>
    </xf>
    <xf numFmtId="0" fontId="20" fillId="2" borderId="5" xfId="0" applyFont="1" applyFill="1" applyBorder="1" applyAlignment="1" applyProtection="1">
      <alignment horizontal="center"/>
      <protection locked="0"/>
    </xf>
    <xf numFmtId="0" fontId="0" fillId="2" borderId="13"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15" fillId="0" borderId="3" xfId="0" applyFont="1" applyBorder="1" applyAlignment="1">
      <alignment wrapText="1"/>
    </xf>
    <xf numFmtId="0" fontId="15" fillId="0" borderId="36" xfId="0" applyFont="1" applyBorder="1" applyAlignment="1">
      <alignment wrapText="1"/>
    </xf>
    <xf numFmtId="0" fontId="15" fillId="2" borderId="5" xfId="0" applyFont="1" applyFill="1" applyBorder="1" applyAlignment="1">
      <alignment wrapText="1"/>
    </xf>
    <xf numFmtId="0" fontId="15" fillId="2" borderId="6" xfId="0" applyFont="1" applyFill="1" applyBorder="1" applyAlignment="1">
      <alignment wrapText="1"/>
    </xf>
    <xf numFmtId="0" fontId="15" fillId="2" borderId="7" xfId="0" applyFont="1" applyFill="1" applyBorder="1" applyAlignment="1">
      <alignment wrapText="1"/>
    </xf>
    <xf numFmtId="0" fontId="15" fillId="3" borderId="5" xfId="0" applyFont="1" applyFill="1" applyBorder="1" applyAlignment="1">
      <alignment wrapText="1"/>
    </xf>
    <xf numFmtId="0" fontId="15" fillId="3" borderId="6" xfId="0" applyFont="1" applyFill="1" applyBorder="1" applyAlignment="1">
      <alignment wrapText="1"/>
    </xf>
    <xf numFmtId="0" fontId="15" fillId="3" borderId="7" xfId="0" applyFont="1" applyFill="1" applyBorder="1" applyAlignment="1">
      <alignment wrapText="1"/>
    </xf>
    <xf numFmtId="2" fontId="18" fillId="4" borderId="5" xfId="0" applyNumberFormat="1" applyFont="1" applyFill="1" applyBorder="1" applyAlignment="1">
      <alignment horizontal="center" wrapText="1"/>
    </xf>
    <xf numFmtId="0" fontId="16" fillId="4" borderId="6" xfId="0" applyFont="1" applyFill="1" applyBorder="1" applyAlignment="1">
      <alignment horizontal="center" wrapText="1"/>
    </xf>
    <xf numFmtId="0" fontId="16" fillId="4" borderId="7" xfId="0" applyFont="1" applyFill="1" applyBorder="1" applyAlignment="1">
      <alignment horizontal="center" wrapText="1"/>
    </xf>
    <xf numFmtId="164" fontId="19" fillId="16" borderId="5" xfId="0" applyNumberFormat="1" applyFont="1" applyFill="1" applyBorder="1" applyAlignment="1">
      <alignment horizontal="center" wrapText="1"/>
    </xf>
    <xf numFmtId="164" fontId="19" fillId="16" borderId="7" xfId="0" applyNumberFormat="1" applyFont="1" applyFill="1" applyBorder="1" applyAlignment="1">
      <alignment horizontal="center" wrapText="1"/>
    </xf>
    <xf numFmtId="164" fontId="19" fillId="16" borderId="28" xfId="0" applyNumberFormat="1" applyFont="1" applyFill="1" applyBorder="1" applyAlignment="1">
      <alignment horizontal="center" wrapText="1"/>
    </xf>
    <xf numFmtId="0" fontId="19" fillId="16" borderId="9" xfId="0" applyFont="1" applyFill="1" applyBorder="1" applyAlignment="1">
      <alignment horizontal="center" wrapText="1"/>
    </xf>
    <xf numFmtId="0" fontId="0" fillId="0" borderId="0" xfId="0" applyFill="1" applyBorder="1" applyAlignment="1">
      <alignment wrapText="1"/>
    </xf>
    <xf numFmtId="0" fontId="17" fillId="2" borderId="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16" xfId="0" applyFill="1" applyBorder="1" applyAlignment="1">
      <alignment horizontal="left" vertical="top" wrapText="1"/>
    </xf>
    <xf numFmtId="0" fontId="0" fillId="2" borderId="4" xfId="0" applyFill="1" applyBorder="1" applyAlignment="1">
      <alignment horizontal="left" vertical="top" wrapText="1"/>
    </xf>
    <xf numFmtId="0" fontId="0" fillId="2" borderId="0" xfId="0" applyFill="1" applyBorder="1" applyAlignment="1">
      <alignment horizontal="left" vertical="top" wrapText="1"/>
    </xf>
    <xf numFmtId="0" fontId="0" fillId="2" borderId="35" xfId="0" applyFill="1" applyBorder="1" applyAlignment="1">
      <alignment horizontal="left" vertical="top" wrapText="1"/>
    </xf>
    <xf numFmtId="0" fontId="0" fillId="2" borderId="28" xfId="0" applyFill="1" applyBorder="1" applyAlignment="1">
      <alignment horizontal="left" vertical="top" wrapText="1"/>
    </xf>
    <xf numFmtId="0" fontId="0" fillId="2" borderId="9" xfId="0" applyFill="1" applyBorder="1" applyAlignment="1">
      <alignment horizontal="left" vertical="top" wrapText="1"/>
    </xf>
    <xf numFmtId="0" fontId="0" fillId="2" borderId="14" xfId="0" applyFill="1" applyBorder="1" applyAlignment="1">
      <alignment horizontal="left" vertical="top" wrapText="1"/>
    </xf>
    <xf numFmtId="0" fontId="20" fillId="2" borderId="10" xfId="0" applyFont="1" applyFill="1" applyBorder="1" applyAlignment="1" applyProtection="1">
      <alignment wrapText="1"/>
    </xf>
    <xf numFmtId="0" fontId="20" fillId="2" borderId="11" xfId="0" applyFont="1" applyFill="1" applyBorder="1" applyAlignment="1" applyProtection="1">
      <alignment wrapText="1"/>
    </xf>
    <xf numFmtId="0" fontId="20" fillId="2" borderId="12" xfId="0" applyFont="1" applyFill="1" applyBorder="1" applyAlignment="1" applyProtection="1">
      <alignment wrapText="1"/>
    </xf>
    <xf numFmtId="0" fontId="19" fillId="0" borderId="38" xfId="0" applyFont="1" applyBorder="1" applyAlignment="1">
      <alignment wrapText="1"/>
    </xf>
    <xf numFmtId="0" fontId="19" fillId="0" borderId="39" xfId="0" applyFont="1" applyBorder="1" applyAlignment="1">
      <alignment wrapText="1"/>
    </xf>
    <xf numFmtId="0" fontId="19" fillId="0" borderId="40" xfId="0" applyFont="1" applyBorder="1" applyAlignment="1">
      <alignment wrapText="1"/>
    </xf>
    <xf numFmtId="0" fontId="15" fillId="0" borderId="5" xfId="0" applyFont="1" applyBorder="1" applyAlignment="1">
      <alignment horizontal="center" wrapText="1"/>
    </xf>
    <xf numFmtId="0" fontId="15" fillId="0" borderId="7" xfId="0" applyFont="1" applyBorder="1" applyAlignment="1">
      <alignment horizontal="center" wrapText="1"/>
    </xf>
    <xf numFmtId="0" fontId="15" fillId="0" borderId="0" xfId="0" applyFont="1" applyFill="1" applyBorder="1" applyAlignment="1">
      <alignment horizontal="center" vertical="center" wrapText="1"/>
    </xf>
    <xf numFmtId="0" fontId="20" fillId="2" borderId="30" xfId="0" applyFont="1" applyFill="1" applyBorder="1" applyAlignment="1" applyProtection="1">
      <alignment wrapText="1"/>
    </xf>
    <xf numFmtId="0" fontId="20" fillId="2" borderId="41" xfId="0" applyFont="1" applyFill="1" applyBorder="1" applyAlignment="1" applyProtection="1">
      <alignment wrapText="1"/>
    </xf>
    <xf numFmtId="0" fontId="20" fillId="2" borderId="29" xfId="0" applyFont="1" applyFill="1" applyBorder="1" applyAlignment="1" applyProtection="1">
      <alignment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20" fillId="2" borderId="21" xfId="0" applyFont="1" applyFill="1" applyBorder="1" applyAlignment="1" applyProtection="1">
      <alignment wrapText="1"/>
    </xf>
    <xf numFmtId="0" fontId="20" fillId="2" borderId="42" xfId="0" applyFont="1" applyFill="1" applyBorder="1" applyAlignment="1" applyProtection="1">
      <alignment wrapText="1"/>
    </xf>
    <xf numFmtId="0" fontId="20" fillId="2" borderId="22" xfId="0" applyFont="1" applyFill="1" applyBorder="1" applyAlignment="1" applyProtection="1">
      <alignment wrapText="1"/>
    </xf>
    <xf numFmtId="0" fontId="42" fillId="2" borderId="43" xfId="0" applyFont="1" applyFill="1" applyBorder="1" applyAlignment="1" applyProtection="1">
      <alignment wrapText="1"/>
    </xf>
    <xf numFmtId="0" fontId="42" fillId="2" borderId="44" xfId="0" applyFont="1" applyFill="1" applyBorder="1" applyAlignment="1" applyProtection="1">
      <alignment wrapText="1"/>
    </xf>
    <xf numFmtId="0" fontId="19" fillId="2" borderId="5" xfId="0" applyFont="1" applyFill="1" applyBorder="1"/>
    <xf numFmtId="0" fontId="19" fillId="2" borderId="6" xfId="0" applyFont="1" applyFill="1" applyBorder="1"/>
    <xf numFmtId="0" fontId="19" fillId="2" borderId="7" xfId="0" applyFont="1" applyFill="1" applyBorder="1"/>
    <xf numFmtId="0" fontId="19" fillId="0" borderId="45" xfId="0" applyFont="1" applyBorder="1" applyAlignment="1">
      <alignment wrapText="1"/>
    </xf>
    <xf numFmtId="0" fontId="19" fillId="0" borderId="46" xfId="0" applyFont="1" applyBorder="1" applyAlignment="1">
      <alignment wrapText="1"/>
    </xf>
    <xf numFmtId="0" fontId="19" fillId="0" borderId="47" xfId="0" applyFont="1" applyBorder="1" applyAlignment="1">
      <alignment wrapText="1"/>
    </xf>
    <xf numFmtId="0" fontId="15" fillId="4" borderId="5" xfId="0" applyFont="1" applyFill="1" applyBorder="1" applyAlignment="1">
      <alignment horizontal="center" wrapText="1"/>
    </xf>
    <xf numFmtId="0" fontId="0" fillId="4" borderId="7" xfId="0" applyFill="1" applyBorder="1" applyAlignment="1">
      <alignment horizontal="center" wrapText="1"/>
    </xf>
    <xf numFmtId="0" fontId="15" fillId="0" borderId="6" xfId="0" applyFont="1"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19" fillId="0" borderId="5" xfId="0" applyFont="1" applyBorder="1" applyAlignment="1">
      <alignment wrapText="1"/>
    </xf>
    <xf numFmtId="0" fontId="19" fillId="0" borderId="6" xfId="0" applyFont="1" applyBorder="1" applyAlignment="1">
      <alignment wrapText="1"/>
    </xf>
    <xf numFmtId="0" fontId="19" fillId="0" borderId="7" xfId="0" applyFont="1" applyBorder="1" applyAlignment="1">
      <alignment wrapText="1"/>
    </xf>
    <xf numFmtId="0" fontId="20" fillId="2" borderId="5" xfId="0" applyFont="1" applyFill="1" applyBorder="1" applyAlignment="1">
      <alignment horizontal="center" wrapText="1"/>
    </xf>
    <xf numFmtId="0" fontId="20" fillId="0" borderId="7" xfId="0" applyFont="1" applyBorder="1" applyAlignment="1">
      <alignment horizontal="center" wrapText="1"/>
    </xf>
    <xf numFmtId="0" fontId="0" fillId="2" borderId="5" xfId="0" applyFill="1" applyBorder="1" applyAlignment="1">
      <alignment wrapText="1"/>
    </xf>
    <xf numFmtId="0" fontId="0" fillId="0" borderId="6" xfId="0" applyBorder="1" applyAlignment="1">
      <alignment wrapText="1"/>
    </xf>
    <xf numFmtId="0" fontId="0" fillId="0" borderId="7" xfId="0" applyBorder="1" applyAlignment="1">
      <alignment wrapText="1"/>
    </xf>
    <xf numFmtId="0" fontId="20" fillId="2" borderId="21" xfId="0" applyFont="1" applyFill="1" applyBorder="1" applyAlignment="1">
      <alignment wrapText="1"/>
    </xf>
    <xf numFmtId="0" fontId="20" fillId="2" borderId="42" xfId="0" applyFont="1" applyFill="1" applyBorder="1" applyAlignment="1">
      <alignment wrapText="1"/>
    </xf>
    <xf numFmtId="0" fontId="20" fillId="2" borderId="48" xfId="0" applyFont="1" applyFill="1" applyBorder="1" applyAlignment="1">
      <alignment wrapText="1"/>
    </xf>
    <xf numFmtId="0" fontId="15" fillId="0" borderId="5" xfId="0" applyFont="1" applyFill="1" applyBorder="1" applyAlignment="1">
      <alignment horizontal="center" wrapText="1"/>
    </xf>
    <xf numFmtId="0" fontId="15" fillId="0" borderId="7" xfId="0" applyFont="1" applyFill="1" applyBorder="1" applyAlignment="1">
      <alignment horizontal="center" wrapText="1"/>
    </xf>
    <xf numFmtId="0" fontId="19" fillId="0" borderId="0" xfId="0" applyFont="1" applyAlignment="1">
      <alignment wrapText="1"/>
    </xf>
    <xf numFmtId="0" fontId="0" fillId="2" borderId="7" xfId="0" applyFill="1" applyBorder="1" applyAlignment="1">
      <alignment wrapText="1"/>
    </xf>
    <xf numFmtId="0" fontId="43" fillId="0" borderId="0" xfId="0" applyFont="1" applyAlignment="1"/>
    <xf numFmtId="0" fontId="23" fillId="0" borderId="0" xfId="0" applyFont="1" applyAlignment="1"/>
    <xf numFmtId="0" fontId="16" fillId="0" borderId="5" xfId="0" applyFont="1" applyBorder="1" applyAlignment="1">
      <alignment wrapText="1" shrinkToFit="1"/>
    </xf>
    <xf numFmtId="0" fontId="0" fillId="0" borderId="7" xfId="0" applyBorder="1" applyAlignment="1">
      <alignment wrapText="1" shrinkToFit="1"/>
    </xf>
    <xf numFmtId="14" fontId="0" fillId="2" borderId="5" xfId="0" applyNumberFormat="1" applyFill="1" applyBorder="1" applyAlignment="1">
      <alignment horizontal="left" wrapText="1"/>
    </xf>
    <xf numFmtId="0" fontId="0" fillId="2" borderId="6" xfId="0" applyFill="1" applyBorder="1" applyAlignment="1">
      <alignment horizontal="left" wrapText="1"/>
    </xf>
    <xf numFmtId="0" fontId="0" fillId="2" borderId="7" xfId="0" applyFill="1" applyBorder="1" applyAlignment="1">
      <alignment horizontal="left" wrapText="1"/>
    </xf>
    <xf numFmtId="0" fontId="20" fillId="2" borderId="24" xfId="0" applyFont="1" applyFill="1" applyBorder="1" applyAlignment="1">
      <alignment wrapText="1"/>
    </xf>
    <xf numFmtId="0" fontId="20" fillId="2" borderId="43" xfId="0" applyFont="1" applyFill="1" applyBorder="1" applyAlignment="1">
      <alignment wrapText="1"/>
    </xf>
    <xf numFmtId="0" fontId="20" fillId="2" borderId="44" xfId="0" applyFont="1" applyFill="1" applyBorder="1" applyAlignment="1">
      <alignment wrapText="1"/>
    </xf>
    <xf numFmtId="0" fontId="19" fillId="0" borderId="19" xfId="0" applyFont="1" applyBorder="1" applyAlignment="1">
      <alignment wrapText="1"/>
    </xf>
    <xf numFmtId="0" fontId="19" fillId="0" borderId="49" xfId="0" applyFont="1" applyBorder="1" applyAlignment="1">
      <alignment wrapText="1"/>
    </xf>
    <xf numFmtId="0" fontId="19" fillId="0" borderId="50" xfId="0" applyFont="1" applyBorder="1" applyAlignment="1">
      <alignment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9" fillId="4" borderId="5" xfId="0" applyFont="1" applyFill="1" applyBorder="1" applyAlignment="1">
      <alignment wrapText="1"/>
    </xf>
    <xf numFmtId="0" fontId="19" fillId="4" borderId="6" xfId="0" applyFont="1" applyFill="1" applyBorder="1" applyAlignment="1">
      <alignment wrapText="1"/>
    </xf>
    <xf numFmtId="0" fontId="19" fillId="4" borderId="7" xfId="0" applyFont="1" applyFill="1" applyBorder="1" applyAlignment="1">
      <alignment wrapText="1"/>
    </xf>
    <xf numFmtId="0" fontId="0" fillId="2" borderId="15" xfId="0" applyFill="1" applyBorder="1" applyAlignment="1"/>
    <xf numFmtId="0" fontId="0" fillId="2" borderId="34" xfId="0" applyFill="1" applyBorder="1" applyAlignment="1"/>
    <xf numFmtId="0" fontId="0" fillId="2" borderId="16" xfId="0" applyFill="1" applyBorder="1" applyAlignment="1"/>
    <xf numFmtId="0" fontId="0" fillId="2" borderId="5" xfId="0" applyFill="1" applyBorder="1" applyAlignment="1"/>
    <xf numFmtId="0" fontId="0" fillId="2" borderId="6" xfId="0" applyFill="1" applyBorder="1" applyAlignment="1"/>
    <xf numFmtId="0" fontId="0" fillId="2" borderId="7" xfId="0" applyFill="1" applyBorder="1" applyAlignment="1"/>
    <xf numFmtId="0" fontId="14" fillId="2" borderId="5" xfId="1" applyFill="1" applyBorder="1" applyAlignment="1" applyProtection="1"/>
    <xf numFmtId="0" fontId="0" fillId="2" borderId="5" xfId="0" applyNumberFormat="1" applyFill="1" applyBorder="1" applyAlignment="1">
      <alignment horizontal="left"/>
    </xf>
    <xf numFmtId="0" fontId="0" fillId="2" borderId="6" xfId="0" applyNumberFormat="1" applyFill="1" applyBorder="1" applyAlignment="1">
      <alignment horizontal="left"/>
    </xf>
    <xf numFmtId="0" fontId="0" fillId="2" borderId="7" xfId="0" applyNumberFormat="1" applyFill="1" applyBorder="1" applyAlignment="1">
      <alignment horizontal="left"/>
    </xf>
    <xf numFmtId="0" fontId="0" fillId="2" borderId="15" xfId="0" applyFill="1" applyBorder="1" applyAlignment="1">
      <alignment horizontal="left" vertical="top" wrapText="1"/>
    </xf>
    <xf numFmtId="0" fontId="0" fillId="2" borderId="0" xfId="0" applyFill="1" applyAlignment="1">
      <alignment horizontal="left" vertical="top" wrapText="1"/>
    </xf>
    <xf numFmtId="0" fontId="18" fillId="0" borderId="5" xfId="0" applyFont="1" applyBorder="1" applyAlignment="1">
      <alignment horizontal="center" wrapText="1"/>
    </xf>
    <xf numFmtId="0" fontId="18" fillId="0" borderId="6" xfId="0" applyFont="1" applyBorder="1" applyAlignment="1">
      <alignment horizontal="center" wrapText="1"/>
    </xf>
    <xf numFmtId="0" fontId="18" fillId="0" borderId="7" xfId="0" applyFont="1" applyBorder="1" applyAlignment="1">
      <alignment horizont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44" fillId="0" borderId="0" xfId="0" applyFont="1" applyAlignment="1">
      <alignment horizontal="center" wrapText="1"/>
    </xf>
    <xf numFmtId="0" fontId="15" fillId="2" borderId="5" xfId="0" applyFont="1" applyFill="1" applyBorder="1" applyAlignment="1">
      <alignment horizontal="center" vertical="center" wrapText="1"/>
    </xf>
    <xf numFmtId="0" fontId="0" fillId="2" borderId="6" xfId="0" applyFill="1" applyBorder="1" applyAlignment="1">
      <alignment wrapText="1"/>
    </xf>
    <xf numFmtId="0" fontId="18" fillId="0" borderId="5" xfId="0" applyFont="1" applyBorder="1" applyAlignment="1"/>
    <xf numFmtId="0" fontId="18" fillId="0" borderId="7" xfId="0" applyFont="1" applyBorder="1" applyAlignment="1"/>
    <xf numFmtId="0" fontId="16" fillId="2" borderId="5" xfId="0" applyFont="1" applyFill="1" applyBorder="1" applyAlignment="1"/>
    <xf numFmtId="0" fontId="0" fillId="2" borderId="6" xfId="0" applyFont="1" applyFill="1" applyBorder="1" applyAlignment="1"/>
    <xf numFmtId="0" fontId="0" fillId="2" borderId="7" xfId="0" applyFont="1" applyFill="1" applyBorder="1" applyAlignment="1"/>
    <xf numFmtId="14" fontId="0" fillId="2" borderId="28" xfId="0" applyNumberFormat="1" applyFill="1" applyBorder="1" applyAlignment="1">
      <alignment horizontal="left" wrapText="1"/>
    </xf>
    <xf numFmtId="0" fontId="0" fillId="2" borderId="9" xfId="0" applyFill="1" applyBorder="1" applyAlignment="1">
      <alignment horizontal="left" wrapText="1"/>
    </xf>
    <xf numFmtId="0" fontId="0" fillId="2" borderId="14" xfId="0" applyFill="1" applyBorder="1" applyAlignment="1">
      <alignment horizontal="left" wrapText="1"/>
    </xf>
    <xf numFmtId="0" fontId="16" fillId="0" borderId="9" xfId="0" applyFont="1" applyBorder="1" applyAlignment="1">
      <alignment wrapText="1"/>
    </xf>
    <xf numFmtId="0" fontId="0" fillId="0" borderId="9" xfId="0" applyBorder="1" applyAlignment="1">
      <alignment wrapText="1"/>
    </xf>
    <xf numFmtId="0" fontId="0" fillId="2" borderId="15" xfId="0" applyNumberFormat="1" applyFill="1" applyBorder="1" applyAlignment="1">
      <alignment vertical="top" wrapText="1"/>
    </xf>
    <xf numFmtId="0" fontId="0" fillId="0" borderId="34" xfId="0" applyBorder="1" applyAlignment="1">
      <alignment vertical="top" wrapText="1"/>
    </xf>
    <xf numFmtId="0" fontId="0" fillId="0" borderId="16" xfId="0" applyBorder="1" applyAlignment="1">
      <alignment vertical="top" wrapText="1"/>
    </xf>
    <xf numFmtId="0" fontId="0" fillId="0" borderId="4" xfId="0" applyBorder="1" applyAlignment="1">
      <alignment vertical="top" wrapText="1"/>
    </xf>
    <xf numFmtId="0" fontId="0" fillId="0" borderId="0" xfId="0" applyAlignment="1">
      <alignment vertical="top" wrapText="1"/>
    </xf>
    <xf numFmtId="0" fontId="0" fillId="0" borderId="35" xfId="0" applyBorder="1" applyAlignment="1">
      <alignment vertical="top" wrapText="1"/>
    </xf>
    <xf numFmtId="0" fontId="0" fillId="0" borderId="28" xfId="0" applyBorder="1" applyAlignment="1">
      <alignment vertical="top" wrapText="1"/>
    </xf>
    <xf numFmtId="0" fontId="0" fillId="0" borderId="9" xfId="0" applyBorder="1" applyAlignment="1">
      <alignment vertical="top" wrapText="1"/>
    </xf>
    <xf numFmtId="0" fontId="0" fillId="0" borderId="14" xfId="0" applyBorder="1" applyAlignment="1">
      <alignment vertical="top" wrapText="1"/>
    </xf>
    <xf numFmtId="0" fontId="0" fillId="2" borderId="15" xfId="0" applyFill="1" applyBorder="1" applyAlignment="1">
      <alignment vertical="top" wrapText="1"/>
    </xf>
    <xf numFmtId="0" fontId="0" fillId="2" borderId="34" xfId="0" applyFill="1" applyBorder="1" applyAlignment="1">
      <alignment vertical="top" wrapText="1"/>
    </xf>
    <xf numFmtId="0" fontId="0" fillId="2" borderId="16" xfId="0" applyFill="1" applyBorder="1" applyAlignment="1">
      <alignment vertical="top" wrapText="1"/>
    </xf>
    <xf numFmtId="0" fontId="0" fillId="2" borderId="4" xfId="0" applyFill="1" applyBorder="1" applyAlignment="1">
      <alignment vertical="top" wrapText="1"/>
    </xf>
    <xf numFmtId="0" fontId="0" fillId="2" borderId="0" xfId="0" applyFill="1" applyBorder="1" applyAlignment="1">
      <alignment vertical="top" wrapText="1"/>
    </xf>
    <xf numFmtId="0" fontId="0" fillId="2" borderId="35" xfId="0" applyFill="1" applyBorder="1" applyAlignment="1">
      <alignment vertical="top" wrapText="1"/>
    </xf>
    <xf numFmtId="0" fontId="0" fillId="2" borderId="28" xfId="0" applyFill="1" applyBorder="1" applyAlignment="1">
      <alignment vertical="top" wrapText="1"/>
    </xf>
    <xf numFmtId="0" fontId="0" fillId="2" borderId="9" xfId="0" applyFill="1" applyBorder="1" applyAlignment="1">
      <alignment vertical="top" wrapText="1"/>
    </xf>
    <xf numFmtId="0" fontId="0" fillId="2" borderId="14" xfId="0" applyFill="1" applyBorder="1" applyAlignment="1">
      <alignment vertical="top" wrapText="1"/>
    </xf>
    <xf numFmtId="0" fontId="19" fillId="3" borderId="5" xfId="0" applyFont="1" applyFill="1" applyBorder="1" applyAlignment="1" applyProtection="1">
      <alignment horizontal="center"/>
      <protection locked="0"/>
    </xf>
    <xf numFmtId="0" fontId="19" fillId="3" borderId="6" xfId="0" applyFont="1" applyFill="1" applyBorder="1" applyAlignment="1" applyProtection="1">
      <alignment horizontal="center"/>
      <protection locked="0"/>
    </xf>
    <xf numFmtId="0" fontId="19" fillId="3" borderId="7" xfId="0" applyFont="1" applyFill="1" applyBorder="1" applyAlignment="1" applyProtection="1">
      <alignment horizontal="center"/>
      <protection locked="0"/>
    </xf>
    <xf numFmtId="0" fontId="0" fillId="3" borderId="5" xfId="0" applyFill="1" applyBorder="1" applyAlignment="1" applyProtection="1">
      <alignment horizontal="center"/>
      <protection locked="0"/>
    </xf>
    <xf numFmtId="0" fontId="0" fillId="3" borderId="7" xfId="0" applyFill="1" applyBorder="1" applyAlignment="1" applyProtection="1">
      <alignment horizontal="center"/>
      <protection locked="0"/>
    </xf>
    <xf numFmtId="8" fontId="40" fillId="16" borderId="5" xfId="0" applyNumberFormat="1" applyFont="1" applyFill="1" applyBorder="1" applyAlignment="1">
      <alignment horizontal="center" wrapText="1"/>
    </xf>
    <xf numFmtId="8" fontId="40" fillId="16" borderId="7" xfId="0" applyNumberFormat="1" applyFont="1" applyFill="1" applyBorder="1" applyAlignment="1">
      <alignment horizontal="center" wrapText="1"/>
    </xf>
    <xf numFmtId="0" fontId="28" fillId="0" borderId="0" xfId="0" applyFont="1" applyAlignment="1">
      <alignment horizontal="left"/>
    </xf>
    <xf numFmtId="0" fontId="18" fillId="0" borderId="5" xfId="0" applyFont="1" applyBorder="1" applyAlignment="1">
      <alignment horizontal="left" vertical="center" wrapText="1" shrinkToFit="1"/>
    </xf>
    <xf numFmtId="0" fontId="18" fillId="0" borderId="6" xfId="0" applyFont="1" applyBorder="1" applyAlignment="1">
      <alignment horizontal="left" vertical="center" wrapText="1" shrinkToFit="1"/>
    </xf>
    <xf numFmtId="0" fontId="18" fillId="0" borderId="7" xfId="0" applyFont="1" applyBorder="1" applyAlignment="1">
      <alignment horizontal="left" vertical="center" wrapText="1" shrinkToFit="1"/>
    </xf>
    <xf numFmtId="14" fontId="0" fillId="2" borderId="5" xfId="0" applyNumberFormat="1" applyFill="1" applyBorder="1" applyAlignment="1" applyProtection="1">
      <alignment horizontal="center" vertical="center" wrapText="1"/>
      <protection locked="0"/>
    </xf>
    <xf numFmtId="14" fontId="0" fillId="2" borderId="6" xfId="0" applyNumberFormat="1" applyFill="1" applyBorder="1" applyAlignment="1" applyProtection="1">
      <alignment horizontal="center" vertical="center" wrapText="1"/>
      <protection locked="0"/>
    </xf>
    <xf numFmtId="14" fontId="0" fillId="2" borderId="7" xfId="0" applyNumberFormat="1" applyFill="1" applyBorder="1" applyAlignment="1" applyProtection="1">
      <alignment horizontal="center" vertical="center" wrapText="1"/>
      <protection locked="0"/>
    </xf>
    <xf numFmtId="0" fontId="19" fillId="0" borderId="0" xfId="0" applyFont="1" applyAlignment="1">
      <alignment horizontal="right" wrapText="1"/>
    </xf>
    <xf numFmtId="0" fontId="0" fillId="2" borderId="5" xfId="0" applyFill="1" applyBorder="1" applyAlignment="1" applyProtection="1">
      <alignment wrapText="1"/>
      <protection locked="0"/>
    </xf>
    <xf numFmtId="0" fontId="0" fillId="2" borderId="7" xfId="0" applyFill="1" applyBorder="1" applyAlignment="1" applyProtection="1">
      <alignment wrapText="1"/>
      <protection locked="0"/>
    </xf>
    <xf numFmtId="0" fontId="20" fillId="2" borderId="21" xfId="0" applyFont="1" applyFill="1" applyBorder="1" applyAlignment="1" applyProtection="1">
      <alignment wrapText="1"/>
      <protection locked="0"/>
    </xf>
    <xf numFmtId="0" fontId="20" fillId="2" borderId="42" xfId="0" applyFont="1" applyFill="1" applyBorder="1" applyAlignment="1" applyProtection="1">
      <alignment wrapText="1"/>
      <protection locked="0"/>
    </xf>
    <xf numFmtId="0" fontId="20" fillId="2" borderId="48" xfId="0" applyFont="1" applyFill="1" applyBorder="1" applyAlignment="1" applyProtection="1">
      <alignment wrapText="1"/>
      <protection locked="0"/>
    </xf>
    <xf numFmtId="0" fontId="20" fillId="2" borderId="24" xfId="0" applyFont="1" applyFill="1" applyBorder="1" applyAlignment="1" applyProtection="1">
      <alignment wrapText="1"/>
      <protection locked="0"/>
    </xf>
    <xf numFmtId="0" fontId="20" fillId="2" borderId="43" xfId="0" applyFont="1" applyFill="1" applyBorder="1" applyAlignment="1" applyProtection="1">
      <alignment wrapText="1"/>
      <protection locked="0"/>
    </xf>
    <xf numFmtId="0" fontId="20" fillId="2" borderId="44" xfId="0" applyFont="1" applyFill="1" applyBorder="1" applyAlignment="1" applyProtection="1">
      <alignment wrapText="1"/>
      <protection locked="0"/>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8" fillId="0" borderId="5" xfId="0" applyFont="1" applyBorder="1" applyAlignment="1">
      <alignment vertical="center"/>
    </xf>
    <xf numFmtId="0" fontId="18" fillId="0" borderId="7" xfId="0" applyFont="1" applyBorder="1" applyAlignment="1">
      <alignment vertical="center"/>
    </xf>
    <xf numFmtId="0" fontId="0" fillId="2" borderId="5" xfId="0" applyFill="1" applyBorder="1" applyAlignment="1" applyProtection="1">
      <alignment horizontal="left"/>
      <protection locked="0"/>
    </xf>
    <xf numFmtId="0" fontId="0" fillId="2" borderId="6" xfId="0" applyFill="1" applyBorder="1" applyAlignment="1" applyProtection="1">
      <alignment horizontal="left"/>
      <protection locked="0"/>
    </xf>
    <xf numFmtId="0" fontId="0" fillId="2" borderId="7" xfId="0" applyFill="1" applyBorder="1" applyAlignment="1" applyProtection="1">
      <alignment horizontal="left"/>
      <protection locked="0"/>
    </xf>
    <xf numFmtId="49" fontId="0" fillId="2" borderId="5" xfId="0" applyNumberFormat="1" applyFill="1" applyBorder="1" applyAlignment="1" applyProtection="1">
      <alignment horizontal="left"/>
      <protection locked="0"/>
    </xf>
    <xf numFmtId="49" fontId="0" fillId="2" borderId="6" xfId="0" applyNumberFormat="1" applyFill="1" applyBorder="1" applyAlignment="1" applyProtection="1">
      <alignment horizontal="left"/>
      <protection locked="0"/>
    </xf>
    <xf numFmtId="49" fontId="0" fillId="2" borderId="7" xfId="0" applyNumberFormat="1" applyFill="1" applyBorder="1" applyAlignment="1" applyProtection="1">
      <alignment horizontal="left"/>
      <protection locked="0"/>
    </xf>
    <xf numFmtId="0" fontId="16" fillId="2" borderId="6" xfId="0" applyFont="1" applyFill="1" applyBorder="1" applyAlignment="1" applyProtection="1">
      <protection locked="0"/>
    </xf>
    <xf numFmtId="0" fontId="0" fillId="2" borderId="6" xfId="0" applyFont="1" applyFill="1" applyBorder="1" applyAlignment="1" applyProtection="1">
      <protection locked="0"/>
    </xf>
    <xf numFmtId="0" fontId="0" fillId="2" borderId="7" xfId="0" applyFont="1" applyFill="1" applyBorder="1" applyAlignment="1" applyProtection="1">
      <protection locked="0"/>
    </xf>
    <xf numFmtId="0" fontId="0" fillId="2" borderId="5" xfId="0" applyFill="1" applyBorder="1" applyAlignment="1" applyProtection="1">
      <protection locked="0"/>
    </xf>
    <xf numFmtId="0" fontId="0" fillId="2" borderId="6" xfId="0" applyFill="1" applyBorder="1" applyAlignment="1" applyProtection="1">
      <protection locked="0"/>
    </xf>
    <xf numFmtId="0" fontId="0" fillId="2" borderId="7" xfId="0" applyFill="1" applyBorder="1" applyAlignment="1" applyProtection="1">
      <protection locked="0"/>
    </xf>
    <xf numFmtId="0" fontId="14" fillId="2" borderId="5" xfId="1" applyFill="1" applyBorder="1" applyAlignment="1" applyProtection="1">
      <protection locked="0"/>
    </xf>
    <xf numFmtId="0" fontId="47" fillId="3" borderId="5" xfId="0" applyFont="1" applyFill="1" applyBorder="1" applyAlignment="1">
      <alignment wrapText="1"/>
    </xf>
    <xf numFmtId="0" fontId="47" fillId="3" borderId="6" xfId="0" applyFont="1" applyFill="1" applyBorder="1" applyAlignment="1">
      <alignment wrapText="1"/>
    </xf>
    <xf numFmtId="0" fontId="47" fillId="3" borderId="7" xfId="0" applyFont="1" applyFill="1" applyBorder="1" applyAlignment="1">
      <alignment wrapText="1"/>
    </xf>
    <xf numFmtId="0" fontId="15" fillId="2" borderId="5" xfId="0" applyFont="1" applyFill="1" applyBorder="1" applyAlignment="1" applyProtection="1">
      <alignment horizontal="center" vertical="center" wrapText="1"/>
      <protection locked="0"/>
    </xf>
    <xf numFmtId="0" fontId="0" fillId="2" borderId="6" xfId="0" applyFill="1" applyBorder="1" applyAlignment="1" applyProtection="1">
      <alignment wrapText="1"/>
      <protection locked="0"/>
    </xf>
    <xf numFmtId="0" fontId="15" fillId="0" borderId="3" xfId="0" applyFont="1" applyBorder="1" applyAlignment="1">
      <alignment horizontal="center" wrapText="1"/>
    </xf>
    <xf numFmtId="0" fontId="15" fillId="0" borderId="36" xfId="0" applyFont="1" applyBorder="1" applyAlignment="1">
      <alignment horizontal="center" wrapText="1"/>
    </xf>
    <xf numFmtId="0" fontId="15" fillId="0" borderId="1" xfId="0" applyFont="1" applyBorder="1" applyAlignment="1">
      <alignment horizontal="center" wrapText="1"/>
    </xf>
    <xf numFmtId="0" fontId="42" fillId="2" borderId="25" xfId="0" applyFont="1" applyFill="1" applyBorder="1" applyAlignment="1" applyProtection="1">
      <alignment wrapText="1"/>
    </xf>
    <xf numFmtId="0" fontId="20" fillId="2" borderId="38" xfId="0" applyFont="1" applyFill="1" applyBorder="1" applyAlignment="1" applyProtection="1">
      <alignment wrapText="1"/>
    </xf>
    <xf numFmtId="0" fontId="20" fillId="2" borderId="39" xfId="0" applyFont="1" applyFill="1" applyBorder="1" applyAlignment="1" applyProtection="1">
      <alignment wrapText="1"/>
    </xf>
    <xf numFmtId="0" fontId="20" fillId="2" borderId="40" xfId="0" applyFont="1" applyFill="1" applyBorder="1" applyAlignment="1" applyProtection="1">
      <alignment wrapText="1"/>
    </xf>
    <xf numFmtId="0" fontId="20" fillId="2" borderId="15" xfId="0" applyFont="1" applyFill="1" applyBorder="1" applyAlignment="1" applyProtection="1">
      <alignment wrapText="1"/>
    </xf>
    <xf numFmtId="0" fontId="20" fillId="2" borderId="34" xfId="0" applyFont="1" applyFill="1" applyBorder="1" applyAlignment="1" applyProtection="1">
      <alignment wrapText="1"/>
    </xf>
    <xf numFmtId="0" fontId="20" fillId="2" borderId="16" xfId="0" applyFont="1" applyFill="1" applyBorder="1" applyAlignment="1" applyProtection="1">
      <alignment wrapText="1"/>
    </xf>
    <xf numFmtId="0" fontId="19" fillId="0" borderId="19" xfId="0" applyFont="1" applyBorder="1" applyAlignment="1" applyProtection="1">
      <alignment wrapText="1"/>
    </xf>
    <xf numFmtId="0" fontId="19" fillId="0" borderId="49" xfId="0" applyFont="1" applyBorder="1" applyAlignment="1" applyProtection="1">
      <alignment wrapText="1"/>
    </xf>
    <xf numFmtId="0" fontId="19" fillId="0" borderId="20" xfId="0" applyFont="1" applyBorder="1" applyAlignment="1" applyProtection="1">
      <alignment wrapText="1"/>
    </xf>
    <xf numFmtId="0" fontId="17" fillId="2" borderId="15" xfId="0" applyFont="1" applyFill="1" applyBorder="1" applyAlignment="1" applyProtection="1">
      <alignment horizontal="left" vertical="top" wrapText="1"/>
      <protection locked="0"/>
    </xf>
    <xf numFmtId="0" fontId="0" fillId="0" borderId="34" xfId="0" applyBorder="1" applyProtection="1">
      <protection locked="0"/>
    </xf>
    <xf numFmtId="0" fontId="0" fillId="0" borderId="16" xfId="0" applyBorder="1" applyProtection="1">
      <protection locked="0"/>
    </xf>
    <xf numFmtId="0" fontId="0" fillId="0" borderId="4" xfId="0" applyBorder="1" applyProtection="1">
      <protection locked="0"/>
    </xf>
    <xf numFmtId="0" fontId="0" fillId="0" borderId="0" xfId="0" applyProtection="1">
      <protection locked="0"/>
    </xf>
    <xf numFmtId="0" fontId="0" fillId="0" borderId="35" xfId="0" applyBorder="1" applyProtection="1">
      <protection locked="0"/>
    </xf>
    <xf numFmtId="0" fontId="0" fillId="0" borderId="28" xfId="0" applyBorder="1" applyProtection="1">
      <protection locked="0"/>
    </xf>
    <xf numFmtId="0" fontId="0" fillId="0" borderId="9" xfId="0" applyBorder="1" applyProtection="1">
      <protection locked="0"/>
    </xf>
    <xf numFmtId="0" fontId="0" fillId="0" borderId="14" xfId="0" applyBorder="1" applyProtection="1">
      <protection locked="0"/>
    </xf>
    <xf numFmtId="0" fontId="15" fillId="0" borderId="15" xfId="0" applyFont="1" applyBorder="1" applyAlignment="1">
      <alignment horizontal="right"/>
    </xf>
    <xf numFmtId="0" fontId="15" fillId="0" borderId="16" xfId="0" applyFont="1" applyBorder="1" applyAlignment="1">
      <alignment horizontal="right"/>
    </xf>
    <xf numFmtId="0" fontId="15" fillId="0" borderId="4" xfId="0" applyFont="1" applyBorder="1" applyAlignment="1">
      <alignment horizontal="right"/>
    </xf>
    <xf numFmtId="0" fontId="15" fillId="0" borderId="35" xfId="0" applyFont="1" applyBorder="1" applyAlignment="1">
      <alignment horizontal="right"/>
    </xf>
    <xf numFmtId="0" fontId="18" fillId="0" borderId="5" xfId="0" applyFont="1" applyFill="1" applyBorder="1" applyAlignment="1">
      <alignment horizontal="center" wrapText="1"/>
    </xf>
    <xf numFmtId="0" fontId="18" fillId="0" borderId="7" xfId="0" applyFont="1" applyFill="1" applyBorder="1" applyAlignment="1">
      <alignment horizontal="center" wrapText="1"/>
    </xf>
    <xf numFmtId="14" fontId="15" fillId="2" borderId="5" xfId="0" applyNumberFormat="1" applyFont="1" applyFill="1" applyBorder="1" applyAlignment="1">
      <alignment wrapText="1"/>
    </xf>
    <xf numFmtId="0" fontId="19" fillId="0" borderId="5" xfId="0" applyFont="1" applyBorder="1" applyAlignment="1" applyProtection="1">
      <alignment wrapText="1"/>
    </xf>
    <xf numFmtId="0" fontId="19" fillId="0" borderId="6" xfId="0" applyFont="1" applyBorder="1" applyAlignment="1" applyProtection="1">
      <alignment wrapText="1"/>
    </xf>
    <xf numFmtId="0" fontId="19" fillId="0" borderId="7" xfId="0" applyFont="1" applyBorder="1" applyAlignment="1" applyProtection="1">
      <alignment wrapText="1"/>
    </xf>
    <xf numFmtId="8" fontId="19" fillId="16" borderId="5" xfId="0" applyNumberFormat="1" applyFont="1" applyFill="1" applyBorder="1" applyAlignment="1">
      <alignment horizontal="center" wrapText="1"/>
    </xf>
    <xf numFmtId="8" fontId="19" fillId="16" borderId="7" xfId="0" applyNumberFormat="1" applyFont="1" applyFill="1" applyBorder="1" applyAlignment="1">
      <alignment horizontal="center" wrapText="1"/>
    </xf>
    <xf numFmtId="8" fontId="19" fillId="16" borderId="28" xfId="0" applyNumberFormat="1" applyFont="1" applyFill="1" applyBorder="1" applyAlignment="1">
      <alignment horizontal="center" wrapText="1"/>
    </xf>
    <xf numFmtId="8" fontId="19" fillId="16" borderId="9" xfId="0" applyNumberFormat="1" applyFont="1" applyFill="1" applyBorder="1" applyAlignment="1">
      <alignment horizontal="center" wrapText="1"/>
    </xf>
    <xf numFmtId="0" fontId="45" fillId="0" borderId="0" xfId="0" applyFont="1" applyAlignment="1" applyProtection="1"/>
    <xf numFmtId="0" fontId="20" fillId="2" borderId="53" xfId="0" applyFont="1" applyFill="1" applyBorder="1" applyAlignment="1" applyProtection="1">
      <alignment wrapText="1"/>
    </xf>
    <xf numFmtId="0" fontId="20" fillId="2" borderId="27" xfId="0" applyFont="1" applyFill="1" applyBorder="1" applyAlignment="1" applyProtection="1">
      <alignment wrapText="1"/>
    </xf>
    <xf numFmtId="0" fontId="0" fillId="2" borderId="43" xfId="0" applyFill="1" applyBorder="1" applyAlignment="1" applyProtection="1">
      <alignment horizontal="left"/>
    </xf>
    <xf numFmtId="0" fontId="0" fillId="2" borderId="25" xfId="0" applyFill="1" applyBorder="1" applyAlignment="1" applyProtection="1">
      <alignment horizontal="left"/>
    </xf>
    <xf numFmtId="0" fontId="14" fillId="2" borderId="43" xfId="1" applyFill="1" applyBorder="1" applyAlignment="1" applyProtection="1">
      <alignment horizontal="left"/>
    </xf>
    <xf numFmtId="0" fontId="14" fillId="2" borderId="25" xfId="1" applyFill="1" applyBorder="1" applyAlignment="1" applyProtection="1">
      <alignment horizontal="left"/>
    </xf>
    <xf numFmtId="0" fontId="0" fillId="2" borderId="55" xfId="0" applyNumberFormat="1" applyFill="1" applyBorder="1" applyAlignment="1" applyProtection="1">
      <alignment horizontal="left"/>
    </xf>
    <xf numFmtId="0" fontId="0" fillId="2" borderId="56" xfId="0" applyNumberFormat="1" applyFill="1" applyBorder="1" applyAlignment="1" applyProtection="1">
      <alignment horizontal="left"/>
    </xf>
    <xf numFmtId="0" fontId="15" fillId="0" borderId="5" xfId="0" applyFont="1" applyFill="1" applyBorder="1" applyAlignment="1" applyProtection="1">
      <alignment horizontal="center" wrapText="1"/>
    </xf>
    <xf numFmtId="0" fontId="0" fillId="0" borderId="6" xfId="0" applyBorder="1" applyAlignment="1" applyProtection="1">
      <alignment horizontal="center" wrapText="1"/>
    </xf>
    <xf numFmtId="0" fontId="0" fillId="0" borderId="7" xfId="0" applyBorder="1" applyAlignment="1" applyProtection="1">
      <alignment horizontal="center" wrapText="1"/>
    </xf>
    <xf numFmtId="0" fontId="15" fillId="2" borderId="5" xfId="0" applyFont="1" applyFill="1" applyBorder="1" applyAlignment="1" applyProtection="1">
      <alignment horizontal="center" vertical="center" wrapText="1"/>
    </xf>
    <xf numFmtId="0" fontId="0" fillId="2" borderId="6" xfId="0" applyFill="1" applyBorder="1" applyAlignment="1" applyProtection="1">
      <alignment wrapText="1"/>
    </xf>
    <xf numFmtId="0" fontId="0" fillId="2" borderId="7" xfId="0" applyFill="1" applyBorder="1" applyAlignment="1" applyProtection="1">
      <alignment wrapText="1"/>
    </xf>
    <xf numFmtId="0" fontId="18" fillId="0" borderId="5" xfId="0" applyFont="1" applyBorder="1" applyAlignment="1" applyProtection="1"/>
    <xf numFmtId="0" fontId="18" fillId="0" borderId="7" xfId="0" applyFont="1" applyBorder="1" applyAlignment="1" applyProtection="1"/>
    <xf numFmtId="0" fontId="16" fillId="2" borderId="5" xfId="0" applyFont="1" applyFill="1" applyBorder="1" applyAlignment="1" applyProtection="1">
      <alignment horizontal="left"/>
    </xf>
    <xf numFmtId="0" fontId="0" fillId="2" borderId="6" xfId="0" applyFont="1" applyFill="1" applyBorder="1" applyAlignment="1" applyProtection="1">
      <alignment horizontal="left"/>
    </xf>
    <xf numFmtId="0" fontId="0" fillId="2" borderId="7" xfId="0" applyFont="1" applyFill="1" applyBorder="1" applyAlignment="1" applyProtection="1">
      <alignment horizontal="left"/>
    </xf>
    <xf numFmtId="0" fontId="18" fillId="0" borderId="5" xfId="0" applyFont="1" applyBorder="1" applyAlignment="1" applyProtection="1">
      <alignment wrapText="1" shrinkToFit="1"/>
    </xf>
    <xf numFmtId="0" fontId="15" fillId="0" borderId="7" xfId="0" applyFont="1" applyBorder="1" applyAlignment="1" applyProtection="1">
      <alignment wrapText="1" shrinkToFit="1"/>
    </xf>
    <xf numFmtId="14" fontId="0" fillId="2" borderId="5" xfId="0" applyNumberFormat="1" applyFill="1" applyBorder="1" applyAlignment="1" applyProtection="1">
      <alignment horizontal="left" wrapText="1"/>
    </xf>
    <xf numFmtId="0" fontId="0" fillId="2" borderId="6" xfId="0" applyFill="1" applyBorder="1" applyAlignment="1" applyProtection="1">
      <alignment horizontal="left" wrapText="1"/>
    </xf>
    <xf numFmtId="0" fontId="0" fillId="2" borderId="7" xfId="0" applyFill="1" applyBorder="1" applyAlignment="1" applyProtection="1">
      <alignment horizontal="left" wrapText="1"/>
    </xf>
    <xf numFmtId="0" fontId="0" fillId="0" borderId="6" xfId="0" applyBorder="1" applyAlignment="1" applyProtection="1">
      <alignment wrapText="1"/>
      <protection locked="0"/>
    </xf>
    <xf numFmtId="0" fontId="0" fillId="0" borderId="7" xfId="0" applyBorder="1" applyAlignment="1" applyProtection="1">
      <alignment wrapText="1"/>
      <protection locked="0"/>
    </xf>
    <xf numFmtId="0" fontId="15" fillId="0" borderId="6" xfId="0" applyFont="1" applyBorder="1" applyAlignment="1" applyProtection="1">
      <alignment horizontal="center" wrapText="1"/>
    </xf>
    <xf numFmtId="0" fontId="15" fillId="0" borderId="7" xfId="0" applyFont="1" applyFill="1" applyBorder="1" applyAlignment="1" applyProtection="1">
      <alignment horizontal="center" wrapText="1"/>
    </xf>
    <xf numFmtId="0" fontId="20" fillId="15" borderId="5" xfId="0" applyFont="1" applyFill="1" applyBorder="1" applyAlignment="1" applyProtection="1">
      <alignment horizontal="center" wrapText="1"/>
    </xf>
    <xf numFmtId="0" fontId="20" fillId="15" borderId="7" xfId="0" applyFont="1" applyFill="1" applyBorder="1" applyAlignment="1" applyProtection="1">
      <alignment horizontal="center" wrapText="1"/>
    </xf>
    <xf numFmtId="0" fontId="31" fillId="0" borderId="15"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35"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4" xfId="0" applyFont="1" applyBorder="1" applyAlignment="1">
      <alignment horizontal="center" vertical="center" wrapText="1"/>
    </xf>
    <xf numFmtId="0" fontId="22" fillId="0" borderId="15" xfId="0" applyFont="1" applyBorder="1" applyAlignment="1">
      <alignment vertical="top" wrapText="1"/>
    </xf>
    <xf numFmtId="0" fontId="22" fillId="0" borderId="34" xfId="0" applyFont="1" applyBorder="1" applyAlignment="1">
      <alignment vertical="top" wrapText="1"/>
    </xf>
    <xf numFmtId="0" fontId="22" fillId="0" borderId="16" xfId="0" applyFont="1" applyBorder="1" applyAlignment="1">
      <alignment vertical="top" wrapText="1"/>
    </xf>
    <xf numFmtId="0" fontId="22" fillId="0" borderId="4" xfId="0" applyFont="1" applyBorder="1" applyAlignment="1">
      <alignment vertical="top" wrapText="1"/>
    </xf>
    <xf numFmtId="0" fontId="22" fillId="0" borderId="0" xfId="0" applyFont="1" applyBorder="1" applyAlignment="1">
      <alignment vertical="top" wrapText="1"/>
    </xf>
    <xf numFmtId="0" fontId="22" fillId="0" borderId="35" xfId="0" applyFont="1" applyBorder="1" applyAlignment="1">
      <alignment vertical="top" wrapText="1"/>
    </xf>
    <xf numFmtId="0" fontId="22" fillId="0" borderId="28" xfId="0" applyFont="1" applyBorder="1" applyAlignment="1">
      <alignment vertical="top" wrapText="1"/>
    </xf>
    <xf numFmtId="0" fontId="22" fillId="0" borderId="9" xfId="0" applyFont="1" applyBorder="1" applyAlignment="1">
      <alignment vertical="top" wrapText="1"/>
    </xf>
    <xf numFmtId="0" fontId="22" fillId="0" borderId="14" xfId="0" applyFont="1" applyBorder="1" applyAlignment="1">
      <alignment vertical="top" wrapText="1"/>
    </xf>
    <xf numFmtId="0" fontId="46" fillId="12" borderId="5" xfId="0" applyFont="1" applyFill="1" applyBorder="1" applyAlignment="1">
      <alignment horizontal="center" vertical="center" wrapText="1"/>
    </xf>
    <xf numFmtId="0" fontId="46" fillId="12" borderId="6" xfId="0" applyFont="1" applyFill="1" applyBorder="1" applyAlignment="1">
      <alignment horizontal="center" vertical="center" wrapText="1"/>
    </xf>
    <xf numFmtId="0" fontId="46" fillId="12" borderId="7" xfId="0" applyFont="1" applyFill="1" applyBorder="1" applyAlignment="1">
      <alignment horizontal="center" vertical="center" wrapText="1"/>
    </xf>
  </cellXfs>
  <cellStyles count="2">
    <cellStyle name="Hyperlink" xfId="1" builtinId="8"/>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76201</xdr:colOff>
      <xdr:row>28</xdr:row>
      <xdr:rowOff>47625</xdr:rowOff>
    </xdr:from>
    <xdr:to>
      <xdr:col>7</xdr:col>
      <xdr:colOff>571501</xdr:colOff>
      <xdr:row>28</xdr:row>
      <xdr:rowOff>190500</xdr:rowOff>
    </xdr:to>
    <xdr:sp macro="" textlink="">
      <xdr:nvSpPr>
        <xdr:cNvPr id="2" name="Right Arrow 1"/>
        <xdr:cNvSpPr/>
      </xdr:nvSpPr>
      <xdr:spPr>
        <a:xfrm>
          <a:off x="5076826" y="3590925"/>
          <a:ext cx="495300" cy="142875"/>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7</xdr:col>
      <xdr:colOff>161925</xdr:colOff>
      <xdr:row>29</xdr:row>
      <xdr:rowOff>57150</xdr:rowOff>
    </xdr:from>
    <xdr:to>
      <xdr:col>7</xdr:col>
      <xdr:colOff>514350</xdr:colOff>
      <xdr:row>31</xdr:row>
      <xdr:rowOff>161925</xdr:rowOff>
    </xdr:to>
    <xdr:sp macro="" textlink="">
      <xdr:nvSpPr>
        <xdr:cNvPr id="3" name="Right Brace 2"/>
        <xdr:cNvSpPr/>
      </xdr:nvSpPr>
      <xdr:spPr>
        <a:xfrm>
          <a:off x="5162550" y="3848100"/>
          <a:ext cx="352425" cy="504825"/>
        </a:xfrm>
        <a:prstGeom prst="rightBrace">
          <a:avLst/>
        </a:prstGeom>
      </xdr:spPr>
      <xdr:style>
        <a:lnRef idx="2">
          <a:schemeClr val="accent6"/>
        </a:lnRef>
        <a:fillRef idx="0">
          <a:schemeClr val="accent6"/>
        </a:fillRef>
        <a:effectRef idx="1">
          <a:schemeClr val="accent6"/>
        </a:effectRef>
        <a:fontRef idx="minor">
          <a:schemeClr val="tx1"/>
        </a:fontRef>
      </xdr:style>
      <xdr:txBody>
        <a:bodyPr vertOverflow="clip" rtlCol="0" anchor="ctr"/>
        <a:lstStyle/>
        <a:p>
          <a:endParaRPr lang="en-GB"/>
        </a:p>
      </xdr:txBody>
    </xdr:sp>
    <xdr:clientData/>
  </xdr:twoCellAnchor>
  <xdr:twoCellAnchor>
    <xdr:from>
      <xdr:col>6</xdr:col>
      <xdr:colOff>57150</xdr:colOff>
      <xdr:row>35</xdr:row>
      <xdr:rowOff>38100</xdr:rowOff>
    </xdr:from>
    <xdr:to>
      <xdr:col>6</xdr:col>
      <xdr:colOff>666750</xdr:colOff>
      <xdr:row>36</xdr:row>
      <xdr:rowOff>0</xdr:rowOff>
    </xdr:to>
    <xdr:sp macro="" textlink="">
      <xdr:nvSpPr>
        <xdr:cNvPr id="4" name="Right Arrow 3"/>
        <xdr:cNvSpPr/>
      </xdr:nvSpPr>
      <xdr:spPr>
        <a:xfrm>
          <a:off x="4057650" y="5029200"/>
          <a:ext cx="609600" cy="161925"/>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10</xdr:col>
      <xdr:colOff>47625</xdr:colOff>
      <xdr:row>37</xdr:row>
      <xdr:rowOff>57150</xdr:rowOff>
    </xdr:from>
    <xdr:to>
      <xdr:col>10</xdr:col>
      <xdr:colOff>542925</xdr:colOff>
      <xdr:row>37</xdr:row>
      <xdr:rowOff>200025</xdr:rowOff>
    </xdr:to>
    <xdr:sp macro="" textlink="">
      <xdr:nvSpPr>
        <xdr:cNvPr id="5" name="Right Arrow 4"/>
        <xdr:cNvSpPr/>
      </xdr:nvSpPr>
      <xdr:spPr>
        <a:xfrm>
          <a:off x="7172325" y="5448300"/>
          <a:ext cx="495300" cy="142875"/>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8</xdr:col>
      <xdr:colOff>47625</xdr:colOff>
      <xdr:row>38</xdr:row>
      <xdr:rowOff>38100</xdr:rowOff>
    </xdr:from>
    <xdr:to>
      <xdr:col>8</xdr:col>
      <xdr:colOff>542925</xdr:colOff>
      <xdr:row>38</xdr:row>
      <xdr:rowOff>180975</xdr:rowOff>
    </xdr:to>
    <xdr:sp macro="" textlink="">
      <xdr:nvSpPr>
        <xdr:cNvPr id="6" name="Right Arrow 5"/>
        <xdr:cNvSpPr/>
      </xdr:nvSpPr>
      <xdr:spPr>
        <a:xfrm>
          <a:off x="5657850" y="5676900"/>
          <a:ext cx="495300" cy="142875"/>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1</xdr:col>
      <xdr:colOff>85725</xdr:colOff>
      <xdr:row>125</xdr:row>
      <xdr:rowOff>28576</xdr:rowOff>
    </xdr:from>
    <xdr:to>
      <xdr:col>3</xdr:col>
      <xdr:colOff>171450</xdr:colOff>
      <xdr:row>128</xdr:row>
      <xdr:rowOff>84666</xdr:rowOff>
    </xdr:to>
    <xdr:sp macro="" textlink="">
      <xdr:nvSpPr>
        <xdr:cNvPr id="10" name="TextBox 9"/>
        <xdr:cNvSpPr txBox="1"/>
      </xdr:nvSpPr>
      <xdr:spPr>
        <a:xfrm>
          <a:off x="868892" y="27418243"/>
          <a:ext cx="1482725" cy="659340"/>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a:t>Enter  details</a:t>
          </a:r>
          <a:r>
            <a:rPr lang="en-GB" sz="1100" baseline="0"/>
            <a:t> of expenditure on each line </a:t>
          </a:r>
          <a:endParaRPr lang="en-GB" sz="1100"/>
        </a:p>
      </xdr:txBody>
    </xdr:sp>
    <xdr:clientData/>
  </xdr:twoCellAnchor>
  <xdr:twoCellAnchor>
    <xdr:from>
      <xdr:col>2</xdr:col>
      <xdr:colOff>38106</xdr:colOff>
      <xdr:row>122</xdr:row>
      <xdr:rowOff>47631</xdr:rowOff>
    </xdr:from>
    <xdr:to>
      <xdr:col>2</xdr:col>
      <xdr:colOff>219081</xdr:colOff>
      <xdr:row>124</xdr:row>
      <xdr:rowOff>85731</xdr:rowOff>
    </xdr:to>
    <xdr:sp macro="" textlink="">
      <xdr:nvSpPr>
        <xdr:cNvPr id="11" name="Right Arrow 10"/>
        <xdr:cNvSpPr/>
      </xdr:nvSpPr>
      <xdr:spPr>
        <a:xfrm rot="16200000">
          <a:off x="1471619" y="22779043"/>
          <a:ext cx="438150" cy="180975"/>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5</xdr:col>
      <xdr:colOff>400050</xdr:colOff>
      <xdr:row>123</xdr:row>
      <xdr:rowOff>76199</xdr:rowOff>
    </xdr:from>
    <xdr:to>
      <xdr:col>8</xdr:col>
      <xdr:colOff>47625</xdr:colOff>
      <xdr:row>132</xdr:row>
      <xdr:rowOff>0</xdr:rowOff>
    </xdr:to>
    <xdr:sp macro="" textlink="">
      <xdr:nvSpPr>
        <xdr:cNvPr id="12" name="TextBox 11"/>
        <xdr:cNvSpPr txBox="1"/>
      </xdr:nvSpPr>
      <xdr:spPr>
        <a:xfrm>
          <a:off x="3807883" y="27063699"/>
          <a:ext cx="2081742" cy="1744134"/>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nSpc>
              <a:spcPts val="1200"/>
            </a:lnSpc>
          </a:pPr>
          <a:r>
            <a:rPr lang="en-GB" sz="1100"/>
            <a:t>After</a:t>
          </a:r>
          <a:r>
            <a:rPr lang="en-GB" sz="1100" baseline="0"/>
            <a:t> you've entered expenditure details, you need to identify whether it is </a:t>
          </a:r>
          <a:r>
            <a:rPr lang="en-GB" sz="1100" b="1" baseline="0"/>
            <a:t>VATABLE</a:t>
          </a:r>
          <a:r>
            <a:rPr lang="en-GB" sz="1100" baseline="0"/>
            <a:t> or </a:t>
          </a:r>
          <a:r>
            <a:rPr lang="en-GB" sz="1100" b="1" baseline="0"/>
            <a:t>NOT</a:t>
          </a:r>
          <a:r>
            <a:rPr lang="en-GB" sz="1100" baseline="0"/>
            <a:t>. Just input the total cost amount into the correct column. As shown above. If you need to, refer back the the VAT information on page 2 from the 'RA Proposal'. </a:t>
          </a:r>
        </a:p>
        <a:p>
          <a:endParaRPr lang="en-GB" sz="1100"/>
        </a:p>
      </xdr:txBody>
    </xdr:sp>
    <xdr:clientData/>
  </xdr:twoCellAnchor>
  <xdr:twoCellAnchor>
    <xdr:from>
      <xdr:col>6</xdr:col>
      <xdr:colOff>304801</xdr:colOff>
      <xdr:row>120</xdr:row>
      <xdr:rowOff>190501</xdr:rowOff>
    </xdr:from>
    <xdr:to>
      <xdr:col>6</xdr:col>
      <xdr:colOff>485776</xdr:colOff>
      <xdr:row>123</xdr:row>
      <xdr:rowOff>28576</xdr:rowOff>
    </xdr:to>
    <xdr:sp macro="" textlink="">
      <xdr:nvSpPr>
        <xdr:cNvPr id="13" name="Right Arrow 12"/>
        <xdr:cNvSpPr/>
      </xdr:nvSpPr>
      <xdr:spPr>
        <a:xfrm rot="16200000">
          <a:off x="4176714" y="22521863"/>
          <a:ext cx="438150" cy="180975"/>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7</xdr:col>
      <xdr:colOff>161926</xdr:colOff>
      <xdr:row>121</xdr:row>
      <xdr:rowOff>1</xdr:rowOff>
    </xdr:from>
    <xdr:to>
      <xdr:col>7</xdr:col>
      <xdr:colOff>342901</xdr:colOff>
      <xdr:row>123</xdr:row>
      <xdr:rowOff>38101</xdr:rowOff>
    </xdr:to>
    <xdr:sp macro="" textlink="">
      <xdr:nvSpPr>
        <xdr:cNvPr id="14" name="Right Arrow 13"/>
        <xdr:cNvSpPr/>
      </xdr:nvSpPr>
      <xdr:spPr>
        <a:xfrm rot="16200000">
          <a:off x="5033964" y="22531388"/>
          <a:ext cx="438150" cy="180975"/>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6</xdr:col>
      <xdr:colOff>128594</xdr:colOff>
      <xdr:row>116</xdr:row>
      <xdr:rowOff>33344</xdr:rowOff>
    </xdr:from>
    <xdr:to>
      <xdr:col>6</xdr:col>
      <xdr:colOff>566744</xdr:colOff>
      <xdr:row>116</xdr:row>
      <xdr:rowOff>214319</xdr:rowOff>
    </xdr:to>
    <xdr:sp macro="" textlink="">
      <xdr:nvSpPr>
        <xdr:cNvPr id="15" name="Right Arrow 14"/>
        <xdr:cNvSpPr/>
      </xdr:nvSpPr>
      <xdr:spPr>
        <a:xfrm rot="10800000">
          <a:off x="4129094" y="21121694"/>
          <a:ext cx="438150" cy="180975"/>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6</xdr:col>
      <xdr:colOff>714375</xdr:colOff>
      <xdr:row>114</xdr:row>
      <xdr:rowOff>114300</xdr:rowOff>
    </xdr:from>
    <xdr:to>
      <xdr:col>8</xdr:col>
      <xdr:colOff>638175</xdr:colOff>
      <xdr:row>117</xdr:row>
      <xdr:rowOff>123825</xdr:rowOff>
    </xdr:to>
    <xdr:sp macro="" textlink="">
      <xdr:nvSpPr>
        <xdr:cNvPr id="16" name="TextBox 15"/>
        <xdr:cNvSpPr txBox="1"/>
      </xdr:nvSpPr>
      <xdr:spPr>
        <a:xfrm>
          <a:off x="4714875" y="20850225"/>
          <a:ext cx="1533525" cy="666750"/>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a:t>Enter</a:t>
          </a:r>
          <a:r>
            <a:rPr lang="en-GB" sz="1100" baseline="0"/>
            <a:t> a numerical value for expected participants</a:t>
          </a:r>
        </a:p>
        <a:p>
          <a:endParaRPr lang="en-GB" sz="1100"/>
        </a:p>
      </xdr:txBody>
    </xdr:sp>
    <xdr:clientData/>
  </xdr:twoCellAnchor>
  <xdr:twoCellAnchor>
    <xdr:from>
      <xdr:col>8</xdr:col>
      <xdr:colOff>208568</xdr:colOff>
      <xdr:row>133</xdr:row>
      <xdr:rowOff>34619</xdr:rowOff>
    </xdr:from>
    <xdr:to>
      <xdr:col>8</xdr:col>
      <xdr:colOff>391367</xdr:colOff>
      <xdr:row>136</xdr:row>
      <xdr:rowOff>92339</xdr:rowOff>
    </xdr:to>
    <xdr:sp macro="" textlink="">
      <xdr:nvSpPr>
        <xdr:cNvPr id="17" name="Right Arrow 16"/>
        <xdr:cNvSpPr/>
      </xdr:nvSpPr>
      <xdr:spPr>
        <a:xfrm rot="17179140">
          <a:off x="5980816" y="29885871"/>
          <a:ext cx="682137" cy="182799"/>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6</xdr:col>
      <xdr:colOff>1041415</xdr:colOff>
      <xdr:row>136</xdr:row>
      <xdr:rowOff>123831</xdr:rowOff>
    </xdr:from>
    <xdr:to>
      <xdr:col>8</xdr:col>
      <xdr:colOff>586332</xdr:colOff>
      <xdr:row>142</xdr:row>
      <xdr:rowOff>66681</xdr:rowOff>
    </xdr:to>
    <xdr:sp macro="" textlink="">
      <xdr:nvSpPr>
        <xdr:cNvPr id="18" name="TextBox 17"/>
        <xdr:cNvSpPr txBox="1"/>
      </xdr:nvSpPr>
      <xdr:spPr>
        <a:xfrm>
          <a:off x="5253582" y="30349831"/>
          <a:ext cx="1354667" cy="1149350"/>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nSpc>
              <a:spcPts val="1200"/>
            </a:lnSpc>
          </a:pPr>
          <a:r>
            <a:rPr lang="en-GB" sz="1100"/>
            <a:t>THIS IS </a:t>
          </a:r>
          <a:r>
            <a:rPr lang="en-GB" sz="1100" b="1"/>
            <a:t>YOUR TOTAL</a:t>
          </a:r>
          <a:r>
            <a:rPr lang="en-GB" sz="1100" b="1" baseline="0"/>
            <a:t> COST </a:t>
          </a:r>
          <a:r>
            <a:rPr lang="en-GB" sz="1100" baseline="0"/>
            <a:t>FOR THE EVENT. THIS IS WHAT YOU ARE EXPECTING </a:t>
          </a:r>
          <a:r>
            <a:rPr lang="en-GB" sz="1100" b="1" baseline="0"/>
            <a:t>TO PAY OUT.</a:t>
          </a:r>
          <a:endParaRPr lang="en-GB" sz="1100" b="1"/>
        </a:p>
      </xdr:txBody>
    </xdr:sp>
    <xdr:clientData/>
  </xdr:twoCellAnchor>
  <xdr:twoCellAnchor>
    <xdr:from>
      <xdr:col>9</xdr:col>
      <xdr:colOff>493674</xdr:colOff>
      <xdr:row>132</xdr:row>
      <xdr:rowOff>199999</xdr:rowOff>
    </xdr:from>
    <xdr:to>
      <xdr:col>10</xdr:col>
      <xdr:colOff>35677</xdr:colOff>
      <xdr:row>137</xdr:row>
      <xdr:rowOff>7789</xdr:rowOff>
    </xdr:to>
    <xdr:sp macro="" textlink="">
      <xdr:nvSpPr>
        <xdr:cNvPr id="19" name="Right Arrow 18"/>
        <xdr:cNvSpPr/>
      </xdr:nvSpPr>
      <xdr:spPr>
        <a:xfrm rot="14620399">
          <a:off x="7038864" y="29902726"/>
          <a:ext cx="844956" cy="219336"/>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10</xdr:col>
      <xdr:colOff>474727</xdr:colOff>
      <xdr:row>134</xdr:row>
      <xdr:rowOff>3010</xdr:rowOff>
    </xdr:from>
    <xdr:to>
      <xdr:col>13</xdr:col>
      <xdr:colOff>302693</xdr:colOff>
      <xdr:row>135</xdr:row>
      <xdr:rowOff>68327</xdr:rowOff>
    </xdr:to>
    <xdr:sp macro="" textlink="">
      <xdr:nvSpPr>
        <xdr:cNvPr id="20" name="Right Arrow 19"/>
        <xdr:cNvSpPr/>
      </xdr:nvSpPr>
      <xdr:spPr>
        <a:xfrm rot="11661951">
          <a:off x="8010060" y="29816260"/>
          <a:ext cx="1775300" cy="276984"/>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8</xdr:col>
      <xdr:colOff>740848</xdr:colOff>
      <xdr:row>137</xdr:row>
      <xdr:rowOff>60326</xdr:rowOff>
    </xdr:from>
    <xdr:to>
      <xdr:col>12</xdr:col>
      <xdr:colOff>349266</xdr:colOff>
      <xdr:row>140</xdr:row>
      <xdr:rowOff>127001</xdr:rowOff>
    </xdr:to>
    <xdr:sp macro="" textlink="">
      <xdr:nvSpPr>
        <xdr:cNvPr id="21" name="TextBox 20"/>
        <xdr:cNvSpPr txBox="1"/>
      </xdr:nvSpPr>
      <xdr:spPr>
        <a:xfrm>
          <a:off x="6762765" y="30487409"/>
          <a:ext cx="2455334" cy="669925"/>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b="1" baseline="0"/>
            <a:t>Net VAT </a:t>
          </a:r>
          <a:r>
            <a:rPr lang="en-GB" sz="1100" baseline="0"/>
            <a:t>is the figure from the </a:t>
          </a:r>
          <a:r>
            <a:rPr lang="en-GB" sz="1100" b="1" baseline="0"/>
            <a:t>VATABLE </a:t>
          </a:r>
          <a:r>
            <a:rPr lang="en-GB" sz="1100" baseline="0"/>
            <a:t>column after deducting VAT. For office use only, </a:t>
          </a:r>
          <a:r>
            <a:rPr lang="en-GB" sz="1100" b="1" baseline="0"/>
            <a:t>BUT GOOD TO UNDERSTAND</a:t>
          </a:r>
          <a:endParaRPr lang="en-GB" sz="1100" b="1"/>
        </a:p>
      </xdr:txBody>
    </xdr:sp>
    <xdr:clientData/>
  </xdr:twoCellAnchor>
  <xdr:twoCellAnchor>
    <xdr:from>
      <xdr:col>5</xdr:col>
      <xdr:colOff>378495</xdr:colOff>
      <xdr:row>135</xdr:row>
      <xdr:rowOff>136573</xdr:rowOff>
    </xdr:from>
    <xdr:to>
      <xdr:col>6</xdr:col>
      <xdr:colOff>491714</xdr:colOff>
      <xdr:row>137</xdr:row>
      <xdr:rowOff>80341</xdr:rowOff>
    </xdr:to>
    <xdr:sp macro="" textlink="">
      <xdr:nvSpPr>
        <xdr:cNvPr id="22" name="Right Arrow 21"/>
        <xdr:cNvSpPr/>
      </xdr:nvSpPr>
      <xdr:spPr>
        <a:xfrm rot="19254367">
          <a:off x="3966245" y="30161490"/>
          <a:ext cx="737636" cy="345934"/>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1</xdr:col>
      <xdr:colOff>396879</xdr:colOff>
      <xdr:row>137</xdr:row>
      <xdr:rowOff>96307</xdr:rowOff>
    </xdr:from>
    <xdr:to>
      <xdr:col>5</xdr:col>
      <xdr:colOff>402171</xdr:colOff>
      <xdr:row>141</xdr:row>
      <xdr:rowOff>86781</xdr:rowOff>
    </xdr:to>
    <xdr:sp macro="" textlink="">
      <xdr:nvSpPr>
        <xdr:cNvPr id="23" name="TextBox 22"/>
        <xdr:cNvSpPr txBox="1"/>
      </xdr:nvSpPr>
      <xdr:spPr>
        <a:xfrm>
          <a:off x="1180046" y="30523390"/>
          <a:ext cx="2809875" cy="794808"/>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nSpc>
              <a:spcPts val="1100"/>
            </a:lnSpc>
          </a:pPr>
          <a:r>
            <a:rPr lang="en-GB" sz="1100"/>
            <a:t>YOU MUST ENTER</a:t>
          </a:r>
          <a:r>
            <a:rPr lang="en-GB" sz="1100" baseline="0"/>
            <a:t> AN EMERGENCY FUND FOR EVERY EVENT. THATS WHY IT IS HIGHLIGHTED IN YELLOW! </a:t>
          </a:r>
          <a:endParaRPr lang="en-GB" sz="1100" b="1" baseline="0"/>
        </a:p>
        <a:p>
          <a:endParaRPr lang="en-GB" sz="1100"/>
        </a:p>
      </xdr:txBody>
    </xdr:sp>
    <xdr:clientData/>
  </xdr:twoCellAnchor>
  <xdr:twoCellAnchor>
    <xdr:from>
      <xdr:col>2</xdr:col>
      <xdr:colOff>266704</xdr:colOff>
      <xdr:row>147</xdr:row>
      <xdr:rowOff>66677</xdr:rowOff>
    </xdr:from>
    <xdr:to>
      <xdr:col>2</xdr:col>
      <xdr:colOff>438153</xdr:colOff>
      <xdr:row>149</xdr:row>
      <xdr:rowOff>190502</xdr:rowOff>
    </xdr:to>
    <xdr:sp macro="" textlink="">
      <xdr:nvSpPr>
        <xdr:cNvPr id="24" name="Right Arrow 23"/>
        <xdr:cNvSpPr/>
      </xdr:nvSpPr>
      <xdr:spPr>
        <a:xfrm rot="16200000">
          <a:off x="1652591" y="27874915"/>
          <a:ext cx="523875" cy="171449"/>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1</xdr:col>
      <xdr:colOff>257175</xdr:colOff>
      <xdr:row>150</xdr:row>
      <xdr:rowOff>142875</xdr:rowOff>
    </xdr:from>
    <xdr:to>
      <xdr:col>3</xdr:col>
      <xdr:colOff>581025</xdr:colOff>
      <xdr:row>153</xdr:row>
      <xdr:rowOff>142875</xdr:rowOff>
    </xdr:to>
    <xdr:sp macro="" textlink="">
      <xdr:nvSpPr>
        <xdr:cNvPr id="25" name="TextBox 24"/>
        <xdr:cNvSpPr txBox="1"/>
      </xdr:nvSpPr>
      <xdr:spPr>
        <a:xfrm>
          <a:off x="1038225" y="28374975"/>
          <a:ext cx="1714500" cy="600075"/>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a:t>Same as expenditure. Just fill in the lines</a:t>
          </a:r>
          <a:r>
            <a:rPr lang="en-GB" sz="1100" baseline="0"/>
            <a:t> as shown above.</a:t>
          </a:r>
          <a:endParaRPr lang="en-GB" sz="1100"/>
        </a:p>
      </xdr:txBody>
    </xdr:sp>
    <xdr:clientData/>
  </xdr:twoCellAnchor>
  <xdr:twoCellAnchor>
    <xdr:from>
      <xdr:col>6</xdr:col>
      <xdr:colOff>352425</xdr:colOff>
      <xdr:row>147</xdr:row>
      <xdr:rowOff>47625</xdr:rowOff>
    </xdr:from>
    <xdr:to>
      <xdr:col>6</xdr:col>
      <xdr:colOff>523874</xdr:colOff>
      <xdr:row>149</xdr:row>
      <xdr:rowOff>171450</xdr:rowOff>
    </xdr:to>
    <xdr:sp macro="" textlink="">
      <xdr:nvSpPr>
        <xdr:cNvPr id="26" name="Right Arrow 25"/>
        <xdr:cNvSpPr/>
      </xdr:nvSpPr>
      <xdr:spPr>
        <a:xfrm rot="16200000">
          <a:off x="4176712" y="27855863"/>
          <a:ext cx="523875" cy="171449"/>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7</xdr:col>
      <xdr:colOff>133350</xdr:colOff>
      <xdr:row>147</xdr:row>
      <xdr:rowOff>47625</xdr:rowOff>
    </xdr:from>
    <xdr:to>
      <xdr:col>7</xdr:col>
      <xdr:colOff>304799</xdr:colOff>
      <xdr:row>149</xdr:row>
      <xdr:rowOff>171450</xdr:rowOff>
    </xdr:to>
    <xdr:sp macro="" textlink="">
      <xdr:nvSpPr>
        <xdr:cNvPr id="27" name="Right Arrow 26"/>
        <xdr:cNvSpPr/>
      </xdr:nvSpPr>
      <xdr:spPr>
        <a:xfrm rot="16200000">
          <a:off x="4957762" y="27855863"/>
          <a:ext cx="523875" cy="171449"/>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5</xdr:col>
      <xdr:colOff>533400</xdr:colOff>
      <xdr:row>150</xdr:row>
      <xdr:rowOff>76199</xdr:rowOff>
    </xdr:from>
    <xdr:to>
      <xdr:col>7</xdr:col>
      <xdr:colOff>533400</xdr:colOff>
      <xdr:row>156</xdr:row>
      <xdr:rowOff>200024</xdr:rowOff>
    </xdr:to>
    <xdr:sp macro="" textlink="">
      <xdr:nvSpPr>
        <xdr:cNvPr id="28" name="TextBox 27"/>
        <xdr:cNvSpPr txBox="1"/>
      </xdr:nvSpPr>
      <xdr:spPr>
        <a:xfrm>
          <a:off x="3924300" y="28308299"/>
          <a:ext cx="1609725" cy="1323975"/>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nSpc>
              <a:spcPts val="1200"/>
            </a:lnSpc>
          </a:pPr>
          <a:r>
            <a:rPr lang="en-GB" sz="1100"/>
            <a:t>Again,</a:t>
          </a:r>
          <a:r>
            <a:rPr lang="en-GB" sz="1100" baseline="0"/>
            <a:t> same principal applies as expenditure. You will have to refer back to the VAT guide on Page 2 to understand what is Vatable and what isn't. </a:t>
          </a:r>
          <a:endParaRPr lang="en-GB" sz="1100"/>
        </a:p>
      </xdr:txBody>
    </xdr:sp>
    <xdr:clientData/>
  </xdr:twoCellAnchor>
  <xdr:twoCellAnchor>
    <xdr:from>
      <xdr:col>8</xdr:col>
      <xdr:colOff>333375</xdr:colOff>
      <xdr:row>160</xdr:row>
      <xdr:rowOff>38100</xdr:rowOff>
    </xdr:from>
    <xdr:to>
      <xdr:col>8</xdr:col>
      <xdr:colOff>514350</xdr:colOff>
      <xdr:row>162</xdr:row>
      <xdr:rowOff>95250</xdr:rowOff>
    </xdr:to>
    <xdr:sp macro="" textlink="">
      <xdr:nvSpPr>
        <xdr:cNvPr id="29" name="Right Arrow 28"/>
        <xdr:cNvSpPr/>
      </xdr:nvSpPr>
      <xdr:spPr>
        <a:xfrm rot="16200000">
          <a:off x="5815013" y="30418087"/>
          <a:ext cx="438150" cy="180975"/>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7</xdr:col>
      <xdr:colOff>523875</xdr:colOff>
      <xdr:row>162</xdr:row>
      <xdr:rowOff>123825</xdr:rowOff>
    </xdr:from>
    <xdr:to>
      <xdr:col>9</xdr:col>
      <xdr:colOff>361950</xdr:colOff>
      <xdr:row>168</xdr:row>
      <xdr:rowOff>114300</xdr:rowOff>
    </xdr:to>
    <xdr:sp macro="" textlink="">
      <xdr:nvSpPr>
        <xdr:cNvPr id="30" name="TextBox 29"/>
        <xdr:cNvSpPr txBox="1"/>
      </xdr:nvSpPr>
      <xdr:spPr>
        <a:xfrm>
          <a:off x="5524500" y="30756225"/>
          <a:ext cx="1285875" cy="1152525"/>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nSpc>
              <a:spcPts val="1200"/>
            </a:lnSpc>
          </a:pPr>
          <a:r>
            <a:rPr lang="en-GB" sz="1100"/>
            <a:t>THIS IS </a:t>
          </a:r>
          <a:r>
            <a:rPr lang="en-GB" sz="1100" b="1"/>
            <a:t>YOUR TOTAL INCOME</a:t>
          </a:r>
          <a:r>
            <a:rPr lang="en-GB" sz="1100" b="1" baseline="0"/>
            <a:t> </a:t>
          </a:r>
          <a:r>
            <a:rPr lang="en-GB" sz="1100" baseline="0"/>
            <a:t>FOR THE EVENT. THIS IS WHAT YOU ARE EXPECTED TO </a:t>
          </a:r>
          <a:r>
            <a:rPr lang="en-GB" sz="1100" b="1" baseline="0"/>
            <a:t>PAY IN</a:t>
          </a:r>
          <a:r>
            <a:rPr lang="en-GB" sz="1100" baseline="0"/>
            <a:t>.</a:t>
          </a:r>
          <a:endParaRPr lang="en-GB" sz="1100"/>
        </a:p>
      </xdr:txBody>
    </xdr:sp>
    <xdr:clientData/>
  </xdr:twoCellAnchor>
  <xdr:twoCellAnchor>
    <xdr:from>
      <xdr:col>9</xdr:col>
      <xdr:colOff>552659</xdr:colOff>
      <xdr:row>140</xdr:row>
      <xdr:rowOff>130298</xdr:rowOff>
    </xdr:from>
    <xdr:to>
      <xdr:col>10</xdr:col>
      <xdr:colOff>96235</xdr:colOff>
      <xdr:row>144</xdr:row>
      <xdr:rowOff>1033</xdr:rowOff>
    </xdr:to>
    <xdr:sp macro="" textlink="">
      <xdr:nvSpPr>
        <xdr:cNvPr id="31" name="Right Arrow 30"/>
        <xdr:cNvSpPr/>
      </xdr:nvSpPr>
      <xdr:spPr>
        <a:xfrm rot="7782137">
          <a:off x="7183579" y="31387711"/>
          <a:ext cx="675069" cy="220909"/>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6</xdr:col>
      <xdr:colOff>371475</xdr:colOff>
      <xdr:row>167</xdr:row>
      <xdr:rowOff>57151</xdr:rowOff>
    </xdr:from>
    <xdr:to>
      <xdr:col>6</xdr:col>
      <xdr:colOff>552450</xdr:colOff>
      <xdr:row>169</xdr:row>
      <xdr:rowOff>114301</xdr:rowOff>
    </xdr:to>
    <xdr:sp macro="" textlink="">
      <xdr:nvSpPr>
        <xdr:cNvPr id="33" name="Right Arrow 32"/>
        <xdr:cNvSpPr/>
      </xdr:nvSpPr>
      <xdr:spPr>
        <a:xfrm rot="5400000">
          <a:off x="4243388" y="31789688"/>
          <a:ext cx="438150" cy="180975"/>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4</xdr:col>
      <xdr:colOff>485776</xdr:colOff>
      <xdr:row>160</xdr:row>
      <xdr:rowOff>142875</xdr:rowOff>
    </xdr:from>
    <xdr:to>
      <xdr:col>7</xdr:col>
      <xdr:colOff>428625</xdr:colOff>
      <xdr:row>167</xdr:row>
      <xdr:rowOff>0</xdr:rowOff>
    </xdr:to>
    <xdr:sp macro="" textlink="">
      <xdr:nvSpPr>
        <xdr:cNvPr id="34" name="TextBox 33"/>
        <xdr:cNvSpPr txBox="1"/>
      </xdr:nvSpPr>
      <xdr:spPr>
        <a:xfrm>
          <a:off x="3267076" y="30880050"/>
          <a:ext cx="2181224" cy="1190625"/>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a:t>This</a:t>
          </a:r>
          <a:r>
            <a:rPr lang="en-GB" sz="1100" baseline="0"/>
            <a:t> is formula driven, so it will </a:t>
          </a:r>
          <a:r>
            <a:rPr lang="en-GB" sz="1100" b="1" baseline="0"/>
            <a:t>automatically</a:t>
          </a:r>
          <a:r>
            <a:rPr lang="en-GB" sz="1100" baseline="0"/>
            <a:t> calculate the subsidy or profit per participant for your event. </a:t>
          </a:r>
          <a:r>
            <a:rPr lang="en-GB" sz="1100" baseline="0">
              <a:solidFill>
                <a:schemeClr val="dk1"/>
              </a:solidFill>
              <a:latin typeface="+mn-lt"/>
              <a:ea typeface="+mn-ea"/>
              <a:cs typeface="+mn-cs"/>
            </a:rPr>
            <a:t>If (negative) this means it has been subsidised. If positive, you have made a profit!</a:t>
          </a:r>
          <a:endParaRPr lang="en-GB" sz="1100"/>
        </a:p>
      </xdr:txBody>
    </xdr:sp>
    <xdr:clientData/>
  </xdr:twoCellAnchor>
  <xdr:twoCellAnchor>
    <xdr:from>
      <xdr:col>7</xdr:col>
      <xdr:colOff>337096</xdr:colOff>
      <xdr:row>174</xdr:row>
      <xdr:rowOff>60293</xdr:rowOff>
    </xdr:from>
    <xdr:to>
      <xdr:col>7</xdr:col>
      <xdr:colOff>525091</xdr:colOff>
      <xdr:row>177</xdr:row>
      <xdr:rowOff>3045</xdr:rowOff>
    </xdr:to>
    <xdr:sp macro="" textlink="">
      <xdr:nvSpPr>
        <xdr:cNvPr id="35" name="Right Arrow 34"/>
        <xdr:cNvSpPr/>
      </xdr:nvSpPr>
      <xdr:spPr>
        <a:xfrm rot="7145041">
          <a:off x="5169830" y="33346609"/>
          <a:ext cx="523777" cy="187995"/>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8</xdr:col>
      <xdr:colOff>66675</xdr:colOff>
      <xdr:row>171</xdr:row>
      <xdr:rowOff>133350</xdr:rowOff>
    </xdr:from>
    <xdr:to>
      <xdr:col>13</xdr:col>
      <xdr:colOff>66675</xdr:colOff>
      <xdr:row>177</xdr:row>
      <xdr:rowOff>10584</xdr:rowOff>
    </xdr:to>
    <xdr:sp macro="" textlink="">
      <xdr:nvSpPr>
        <xdr:cNvPr id="36" name="TextBox 35"/>
        <xdr:cNvSpPr txBox="1"/>
      </xdr:nvSpPr>
      <xdr:spPr>
        <a:xfrm>
          <a:off x="5908675" y="36741100"/>
          <a:ext cx="3460750" cy="1030817"/>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a:t>This</a:t>
          </a:r>
          <a:r>
            <a:rPr lang="en-GB" sz="1100" baseline="0"/>
            <a:t> is automatically calculated for you. </a:t>
          </a:r>
          <a:r>
            <a:rPr lang="en-GB" sz="1100" b="1" baseline="0"/>
            <a:t>The red box gives you the overall Profit or Subsidy for your event</a:t>
          </a:r>
          <a:r>
            <a:rPr lang="en-GB" sz="1100" baseline="0"/>
            <a:t>. If (negative) this means it has been subsidised. If positive, you have made a profit! In this example, the  whole event has been subsidised by £150.</a:t>
          </a:r>
        </a:p>
        <a:p>
          <a:endParaRPr lang="en-GB" sz="1100"/>
        </a:p>
      </xdr:txBody>
    </xdr:sp>
    <xdr:clientData/>
  </xdr:twoCellAnchor>
  <xdr:twoCellAnchor>
    <xdr:from>
      <xdr:col>3</xdr:col>
      <xdr:colOff>23811</xdr:colOff>
      <xdr:row>181</xdr:row>
      <xdr:rowOff>80963</xdr:rowOff>
    </xdr:from>
    <xdr:to>
      <xdr:col>5</xdr:col>
      <xdr:colOff>600074</xdr:colOff>
      <xdr:row>182</xdr:row>
      <xdr:rowOff>171452</xdr:rowOff>
    </xdr:to>
    <xdr:sp macro="" textlink="">
      <xdr:nvSpPr>
        <xdr:cNvPr id="37" name="Right Brace 36"/>
        <xdr:cNvSpPr/>
      </xdr:nvSpPr>
      <xdr:spPr>
        <a:xfrm rot="5400000">
          <a:off x="2952748" y="33737551"/>
          <a:ext cx="280989" cy="1795463"/>
        </a:xfrm>
        <a:prstGeom prst="rightBrace">
          <a:avLst/>
        </a:prstGeom>
      </xdr:spPr>
      <xdr:style>
        <a:lnRef idx="2">
          <a:schemeClr val="accent6"/>
        </a:lnRef>
        <a:fillRef idx="0">
          <a:schemeClr val="accent6"/>
        </a:fillRef>
        <a:effectRef idx="1">
          <a:schemeClr val="accent6"/>
        </a:effectRef>
        <a:fontRef idx="minor">
          <a:schemeClr val="tx1"/>
        </a:fontRef>
      </xdr:style>
      <xdr:txBody>
        <a:bodyPr vertOverflow="clip" rtlCol="0" anchor="ctr"/>
        <a:lstStyle/>
        <a:p>
          <a:endParaRPr lang="en-GB"/>
        </a:p>
      </xdr:txBody>
    </xdr:sp>
    <xdr:clientData/>
  </xdr:twoCellAnchor>
  <xdr:twoCellAnchor>
    <xdr:from>
      <xdr:col>2</xdr:col>
      <xdr:colOff>332317</xdr:colOff>
      <xdr:row>182</xdr:row>
      <xdr:rowOff>185207</xdr:rowOff>
    </xdr:from>
    <xdr:to>
      <xdr:col>6</xdr:col>
      <xdr:colOff>322792</xdr:colOff>
      <xdr:row>186</xdr:row>
      <xdr:rowOff>74082</xdr:rowOff>
    </xdr:to>
    <xdr:sp macro="" textlink="">
      <xdr:nvSpPr>
        <xdr:cNvPr id="38" name="TextBox 37"/>
        <xdr:cNvSpPr txBox="1"/>
      </xdr:nvSpPr>
      <xdr:spPr>
        <a:xfrm>
          <a:off x="1898650" y="35840457"/>
          <a:ext cx="2456392" cy="650875"/>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a:t>Once the</a:t>
          </a:r>
          <a:r>
            <a:rPr lang="en-GB" sz="1100" baseline="0"/>
            <a:t> proposal is finished email in OR print off , sign, and hand into StuDev</a:t>
          </a:r>
        </a:p>
        <a:p>
          <a:endParaRPr lang="en-GB" sz="1100"/>
        </a:p>
      </xdr:txBody>
    </xdr:sp>
    <xdr:clientData/>
  </xdr:twoCellAnchor>
  <xdr:twoCellAnchor>
    <xdr:from>
      <xdr:col>8</xdr:col>
      <xdr:colOff>0</xdr:colOff>
      <xdr:row>181</xdr:row>
      <xdr:rowOff>0</xdr:rowOff>
    </xdr:from>
    <xdr:to>
      <xdr:col>9</xdr:col>
      <xdr:colOff>571500</xdr:colOff>
      <xdr:row>182</xdr:row>
      <xdr:rowOff>152400</xdr:rowOff>
    </xdr:to>
    <xdr:sp macro="" textlink="">
      <xdr:nvSpPr>
        <xdr:cNvPr id="39" name="Right Brace 38"/>
        <xdr:cNvSpPr/>
      </xdr:nvSpPr>
      <xdr:spPr>
        <a:xfrm rot="5400000">
          <a:off x="6143625" y="33880425"/>
          <a:ext cx="342900" cy="1409700"/>
        </a:xfrm>
        <a:prstGeom prst="rightBrace">
          <a:avLst/>
        </a:prstGeom>
      </xdr:spPr>
      <xdr:style>
        <a:lnRef idx="2">
          <a:schemeClr val="accent6"/>
        </a:lnRef>
        <a:fillRef idx="0">
          <a:schemeClr val="accent6"/>
        </a:fillRef>
        <a:effectRef idx="1">
          <a:schemeClr val="accent6"/>
        </a:effectRef>
        <a:fontRef idx="minor">
          <a:schemeClr val="tx1"/>
        </a:fontRef>
      </xdr:style>
      <xdr:txBody>
        <a:bodyPr vertOverflow="clip" rtlCol="0" anchor="ctr"/>
        <a:lstStyle/>
        <a:p>
          <a:endParaRPr lang="en-GB"/>
        </a:p>
      </xdr:txBody>
    </xdr:sp>
    <xdr:clientData/>
  </xdr:twoCellAnchor>
  <xdr:twoCellAnchor>
    <xdr:from>
      <xdr:col>7</xdr:col>
      <xdr:colOff>571500</xdr:colOff>
      <xdr:row>183</xdr:row>
      <xdr:rowOff>47624</xdr:rowOff>
    </xdr:from>
    <xdr:to>
      <xdr:col>9</xdr:col>
      <xdr:colOff>457200</xdr:colOff>
      <xdr:row>185</xdr:row>
      <xdr:rowOff>114299</xdr:rowOff>
    </xdr:to>
    <xdr:sp macro="" textlink="">
      <xdr:nvSpPr>
        <xdr:cNvPr id="40" name="TextBox 39"/>
        <xdr:cNvSpPr txBox="1"/>
      </xdr:nvSpPr>
      <xdr:spPr>
        <a:xfrm>
          <a:off x="5572125" y="34842449"/>
          <a:ext cx="1333500" cy="447675"/>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a:t>Enter</a:t>
          </a:r>
          <a:r>
            <a:rPr lang="en-GB" sz="1100" baseline="0"/>
            <a:t> your name via keyboard</a:t>
          </a:r>
        </a:p>
        <a:p>
          <a:endParaRPr lang="en-GB" sz="1100"/>
        </a:p>
      </xdr:txBody>
    </xdr:sp>
    <xdr:clientData/>
  </xdr:twoCellAnchor>
  <xdr:twoCellAnchor>
    <xdr:from>
      <xdr:col>11</xdr:col>
      <xdr:colOff>95250</xdr:colOff>
      <xdr:row>178</xdr:row>
      <xdr:rowOff>152400</xdr:rowOff>
    </xdr:from>
    <xdr:to>
      <xdr:col>11</xdr:col>
      <xdr:colOff>304800</xdr:colOff>
      <xdr:row>181</xdr:row>
      <xdr:rowOff>85725</xdr:rowOff>
    </xdr:to>
    <xdr:sp macro="" textlink="">
      <xdr:nvSpPr>
        <xdr:cNvPr id="41" name="Right Brace 40"/>
        <xdr:cNvSpPr/>
      </xdr:nvSpPr>
      <xdr:spPr>
        <a:xfrm>
          <a:off x="7886700" y="33947100"/>
          <a:ext cx="209550" cy="552450"/>
        </a:xfrm>
        <a:prstGeom prst="rightBrace">
          <a:avLst/>
        </a:prstGeom>
      </xdr:spPr>
      <xdr:style>
        <a:lnRef idx="2">
          <a:schemeClr val="accent6"/>
        </a:lnRef>
        <a:fillRef idx="0">
          <a:schemeClr val="accent6"/>
        </a:fillRef>
        <a:effectRef idx="1">
          <a:schemeClr val="accent6"/>
        </a:effectRef>
        <a:fontRef idx="minor">
          <a:schemeClr val="tx1"/>
        </a:fontRef>
      </xdr:style>
      <xdr:txBody>
        <a:bodyPr vertOverflow="clip" rtlCol="0" anchor="ctr"/>
        <a:lstStyle/>
        <a:p>
          <a:endParaRPr lang="en-GB"/>
        </a:p>
      </xdr:txBody>
    </xdr:sp>
    <xdr:clientData/>
  </xdr:twoCellAnchor>
  <xdr:twoCellAnchor>
    <xdr:from>
      <xdr:col>11</xdr:col>
      <xdr:colOff>571498</xdr:colOff>
      <xdr:row>178</xdr:row>
      <xdr:rowOff>180975</xdr:rowOff>
    </xdr:from>
    <xdr:to>
      <xdr:col>14</xdr:col>
      <xdr:colOff>550332</xdr:colOff>
      <xdr:row>183</xdr:row>
      <xdr:rowOff>52917</xdr:rowOff>
    </xdr:to>
    <xdr:sp macro="" textlink="">
      <xdr:nvSpPr>
        <xdr:cNvPr id="42" name="TextBox 41"/>
        <xdr:cNvSpPr txBox="1"/>
      </xdr:nvSpPr>
      <xdr:spPr>
        <a:xfrm>
          <a:off x="8403165" y="35021308"/>
          <a:ext cx="1926167" cy="877359"/>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nSpc>
              <a:spcPts val="1200"/>
            </a:lnSpc>
          </a:pPr>
          <a:r>
            <a:rPr lang="en-GB" sz="1100"/>
            <a:t>Drop down list.</a:t>
          </a:r>
          <a:r>
            <a:rPr lang="en-GB" sz="1100" baseline="0"/>
            <a:t> Please pick your role as a RA. ONE MUST BE EITHER THE PRESIDENT OR TREASURER.</a:t>
          </a:r>
        </a:p>
        <a:p>
          <a:endParaRPr lang="en-GB" sz="1100"/>
        </a:p>
      </xdr:txBody>
    </xdr:sp>
    <xdr:clientData/>
  </xdr:twoCellAnchor>
  <xdr:twoCellAnchor>
    <xdr:from>
      <xdr:col>12</xdr:col>
      <xdr:colOff>95249</xdr:colOff>
      <xdr:row>185</xdr:row>
      <xdr:rowOff>133350</xdr:rowOff>
    </xdr:from>
    <xdr:to>
      <xdr:col>12</xdr:col>
      <xdr:colOff>285750</xdr:colOff>
      <xdr:row>188</xdr:row>
      <xdr:rowOff>95250</xdr:rowOff>
    </xdr:to>
    <xdr:sp macro="" textlink="">
      <xdr:nvSpPr>
        <xdr:cNvPr id="43" name="Right Brace 42"/>
        <xdr:cNvSpPr/>
      </xdr:nvSpPr>
      <xdr:spPr>
        <a:xfrm>
          <a:off x="8496299" y="35309175"/>
          <a:ext cx="190501" cy="571500"/>
        </a:xfrm>
        <a:prstGeom prst="rightBrace">
          <a:avLst/>
        </a:prstGeom>
      </xdr:spPr>
      <xdr:style>
        <a:lnRef idx="2">
          <a:schemeClr val="accent6"/>
        </a:lnRef>
        <a:fillRef idx="0">
          <a:schemeClr val="accent6"/>
        </a:fillRef>
        <a:effectRef idx="1">
          <a:schemeClr val="accent6"/>
        </a:effectRef>
        <a:fontRef idx="minor">
          <a:schemeClr val="tx1"/>
        </a:fontRef>
      </xdr:style>
      <xdr:txBody>
        <a:bodyPr vertOverflow="clip" rtlCol="0" anchor="ctr"/>
        <a:lstStyle/>
        <a:p>
          <a:endParaRPr lang="en-GB"/>
        </a:p>
      </xdr:txBody>
    </xdr:sp>
    <xdr:clientData/>
  </xdr:twoCellAnchor>
  <xdr:twoCellAnchor>
    <xdr:from>
      <xdr:col>12</xdr:col>
      <xdr:colOff>457200</xdr:colOff>
      <xdr:row>186</xdr:row>
      <xdr:rowOff>104775</xdr:rowOff>
    </xdr:from>
    <xdr:to>
      <xdr:col>14</xdr:col>
      <xdr:colOff>361950</xdr:colOff>
      <xdr:row>188</xdr:row>
      <xdr:rowOff>0</xdr:rowOff>
    </xdr:to>
    <xdr:sp macro="" textlink="">
      <xdr:nvSpPr>
        <xdr:cNvPr id="44" name="TextBox 43"/>
        <xdr:cNvSpPr txBox="1"/>
      </xdr:nvSpPr>
      <xdr:spPr>
        <a:xfrm>
          <a:off x="8858250" y="35471100"/>
          <a:ext cx="1181100" cy="314325"/>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a:t>OFFIC</a:t>
          </a:r>
          <a:r>
            <a:rPr lang="en-GB" sz="1100" baseline="0"/>
            <a:t>E USE ONLY</a:t>
          </a:r>
          <a:endParaRPr lang="en-GB" sz="1100"/>
        </a:p>
      </xdr:txBody>
    </xdr:sp>
    <xdr:clientData/>
  </xdr:twoCellAnchor>
  <xdr:twoCellAnchor>
    <xdr:from>
      <xdr:col>8</xdr:col>
      <xdr:colOff>180975</xdr:colOff>
      <xdr:row>27</xdr:row>
      <xdr:rowOff>104775</xdr:rowOff>
    </xdr:from>
    <xdr:to>
      <xdr:col>13</xdr:col>
      <xdr:colOff>381000</xdr:colOff>
      <xdr:row>29</xdr:row>
      <xdr:rowOff>133350</xdr:rowOff>
    </xdr:to>
    <xdr:sp macro="" textlink="">
      <xdr:nvSpPr>
        <xdr:cNvPr id="45" name="TextBox 44"/>
        <xdr:cNvSpPr txBox="1"/>
      </xdr:nvSpPr>
      <xdr:spPr>
        <a:xfrm>
          <a:off x="5791200" y="3448050"/>
          <a:ext cx="3600450" cy="476250"/>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a:t>This is a drop-down list. Just select the box and pick the RA you are representing. E.g Shackleton, Maple Bank etc</a:t>
          </a:r>
        </a:p>
      </xdr:txBody>
    </xdr:sp>
    <xdr:clientData/>
  </xdr:twoCellAnchor>
  <xdr:twoCellAnchor>
    <xdr:from>
      <xdr:col>8</xdr:col>
      <xdr:colOff>95248</xdr:colOff>
      <xdr:row>30</xdr:row>
      <xdr:rowOff>19050</xdr:rowOff>
    </xdr:from>
    <xdr:to>
      <xdr:col>13</xdr:col>
      <xdr:colOff>400049</xdr:colOff>
      <xdr:row>31</xdr:row>
      <xdr:rowOff>133350</xdr:rowOff>
    </xdr:to>
    <xdr:sp macro="" textlink="">
      <xdr:nvSpPr>
        <xdr:cNvPr id="46" name="TextBox 45"/>
        <xdr:cNvSpPr txBox="1"/>
      </xdr:nvSpPr>
      <xdr:spPr>
        <a:xfrm>
          <a:off x="5705473" y="4010025"/>
          <a:ext cx="3705226" cy="314325"/>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a:t>Fill in your name, email and telephone number MANUALLY</a:t>
          </a:r>
        </a:p>
      </xdr:txBody>
    </xdr:sp>
    <xdr:clientData/>
  </xdr:twoCellAnchor>
  <xdr:twoCellAnchor>
    <xdr:from>
      <xdr:col>7</xdr:col>
      <xdr:colOff>9525</xdr:colOff>
      <xdr:row>34</xdr:row>
      <xdr:rowOff>38100</xdr:rowOff>
    </xdr:from>
    <xdr:to>
      <xdr:col>13</xdr:col>
      <xdr:colOff>19050</xdr:colOff>
      <xdr:row>36</xdr:row>
      <xdr:rowOff>95250</xdr:rowOff>
    </xdr:to>
    <xdr:sp macro="" textlink="">
      <xdr:nvSpPr>
        <xdr:cNvPr id="47" name="TextBox 46"/>
        <xdr:cNvSpPr txBox="1"/>
      </xdr:nvSpPr>
      <xdr:spPr>
        <a:xfrm>
          <a:off x="5010150" y="4829175"/>
          <a:ext cx="4019550" cy="457200"/>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a:t>This is a drop down list. So, just select the type of event your RA is doing.</a:t>
          </a:r>
          <a:r>
            <a:rPr lang="en-GB" sz="1100" baseline="0"/>
            <a:t> E.g. Alcohol event, Ball, Community etc.</a:t>
          </a:r>
          <a:endParaRPr lang="en-GB" sz="1100"/>
        </a:p>
      </xdr:txBody>
    </xdr:sp>
    <xdr:clientData/>
  </xdr:twoCellAnchor>
  <xdr:twoCellAnchor>
    <xdr:from>
      <xdr:col>11</xdr:col>
      <xdr:colOff>19050</xdr:colOff>
      <xdr:row>37</xdr:row>
      <xdr:rowOff>38100</xdr:rowOff>
    </xdr:from>
    <xdr:to>
      <xdr:col>13</xdr:col>
      <xdr:colOff>619125</xdr:colOff>
      <xdr:row>38</xdr:row>
      <xdr:rowOff>0</xdr:rowOff>
    </xdr:to>
    <xdr:sp macro="" textlink="">
      <xdr:nvSpPr>
        <xdr:cNvPr id="48" name="TextBox 47"/>
        <xdr:cNvSpPr txBox="1"/>
      </xdr:nvSpPr>
      <xdr:spPr>
        <a:xfrm>
          <a:off x="7810500" y="5429250"/>
          <a:ext cx="1819275" cy="209550"/>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ctr"/>
        <a:lstStyle/>
        <a:p>
          <a:r>
            <a:rPr lang="en-GB" sz="1100"/>
            <a:t>Fill in Event title: MANUALLY</a:t>
          </a:r>
        </a:p>
      </xdr:txBody>
    </xdr:sp>
    <xdr:clientData/>
  </xdr:twoCellAnchor>
  <xdr:twoCellAnchor>
    <xdr:from>
      <xdr:col>8</xdr:col>
      <xdr:colOff>638175</xdr:colOff>
      <xdr:row>38</xdr:row>
      <xdr:rowOff>47625</xdr:rowOff>
    </xdr:from>
    <xdr:to>
      <xdr:col>11</xdr:col>
      <xdr:colOff>47625</xdr:colOff>
      <xdr:row>39</xdr:row>
      <xdr:rowOff>95250</xdr:rowOff>
    </xdr:to>
    <xdr:sp macro="" textlink="">
      <xdr:nvSpPr>
        <xdr:cNvPr id="49" name="TextBox 48"/>
        <xdr:cNvSpPr txBox="1"/>
      </xdr:nvSpPr>
      <xdr:spPr>
        <a:xfrm>
          <a:off x="6248400" y="5686425"/>
          <a:ext cx="1590675" cy="257175"/>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a:t>Fill in date: MANUALLY</a:t>
          </a:r>
        </a:p>
      </xdr:txBody>
    </xdr:sp>
    <xdr:clientData/>
  </xdr:twoCellAnchor>
  <xdr:twoCellAnchor>
    <xdr:from>
      <xdr:col>3</xdr:col>
      <xdr:colOff>123825</xdr:colOff>
      <xdr:row>46</xdr:row>
      <xdr:rowOff>85725</xdr:rowOff>
    </xdr:from>
    <xdr:to>
      <xdr:col>8</xdr:col>
      <xdr:colOff>333375</xdr:colOff>
      <xdr:row>50</xdr:row>
      <xdr:rowOff>21166</xdr:rowOff>
    </xdr:to>
    <xdr:sp macro="" textlink="">
      <xdr:nvSpPr>
        <xdr:cNvPr id="50" name="TextBox 49"/>
        <xdr:cNvSpPr txBox="1"/>
      </xdr:nvSpPr>
      <xdr:spPr>
        <a:xfrm>
          <a:off x="2303992" y="7695142"/>
          <a:ext cx="3680883" cy="697441"/>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a:t>Ok, here you just have to fill in the description of the Activity.  Please try</a:t>
          </a:r>
          <a:r>
            <a:rPr lang="en-GB" sz="1100" baseline="0"/>
            <a:t> to keep within the space of the grey box. AND DO NOT TRY TO ADJUST THE SIZE OF THE BOX.  </a:t>
          </a:r>
          <a:endParaRPr lang="en-GB" sz="1100"/>
        </a:p>
      </xdr:txBody>
    </xdr:sp>
    <xdr:clientData/>
  </xdr:twoCellAnchor>
  <xdr:twoCellAnchor>
    <xdr:from>
      <xdr:col>3</xdr:col>
      <xdr:colOff>57150</xdr:colOff>
      <xdr:row>59</xdr:row>
      <xdr:rowOff>114300</xdr:rowOff>
    </xdr:from>
    <xdr:to>
      <xdr:col>8</xdr:col>
      <xdr:colOff>247650</xdr:colOff>
      <xdr:row>63</xdr:row>
      <xdr:rowOff>28575</xdr:rowOff>
    </xdr:to>
    <xdr:sp macro="" textlink="">
      <xdr:nvSpPr>
        <xdr:cNvPr id="51" name="TextBox 50"/>
        <xdr:cNvSpPr txBox="1"/>
      </xdr:nvSpPr>
      <xdr:spPr>
        <a:xfrm>
          <a:off x="2228850" y="9934575"/>
          <a:ext cx="3629025" cy="676275"/>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a:t>Ok, same as above, however just enter information in regards to what your activity is going to cost. E.g. Is your activity going to inccur transport/tickets/food costs?</a:t>
          </a:r>
        </a:p>
      </xdr:txBody>
    </xdr:sp>
    <xdr:clientData/>
  </xdr:twoCellAnchor>
  <xdr:twoCellAnchor>
    <xdr:from>
      <xdr:col>5</xdr:col>
      <xdr:colOff>9524</xdr:colOff>
      <xdr:row>70</xdr:row>
      <xdr:rowOff>161926</xdr:rowOff>
    </xdr:from>
    <xdr:to>
      <xdr:col>6</xdr:col>
      <xdr:colOff>571499</xdr:colOff>
      <xdr:row>72</xdr:row>
      <xdr:rowOff>28576</xdr:rowOff>
    </xdr:to>
    <xdr:sp macro="" textlink="">
      <xdr:nvSpPr>
        <xdr:cNvPr id="52" name="TextBox 51"/>
        <xdr:cNvSpPr txBox="1"/>
      </xdr:nvSpPr>
      <xdr:spPr>
        <a:xfrm>
          <a:off x="3400424" y="12115801"/>
          <a:ext cx="1171575" cy="247650"/>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a:t>SAME AS ABOVE</a:t>
          </a:r>
        </a:p>
      </xdr:txBody>
    </xdr:sp>
    <xdr:clientData/>
  </xdr:twoCellAnchor>
  <xdr:twoCellAnchor>
    <xdr:from>
      <xdr:col>0</xdr:col>
      <xdr:colOff>733425</xdr:colOff>
      <xdr:row>212</xdr:row>
      <xdr:rowOff>1</xdr:rowOff>
    </xdr:from>
    <xdr:to>
      <xdr:col>14</xdr:col>
      <xdr:colOff>152399</xdr:colOff>
      <xdr:row>215</xdr:row>
      <xdr:rowOff>1</xdr:rowOff>
    </xdr:to>
    <xdr:sp macro="" textlink="">
      <xdr:nvSpPr>
        <xdr:cNvPr id="53" name="Right Brace 52"/>
        <xdr:cNvSpPr/>
      </xdr:nvSpPr>
      <xdr:spPr>
        <a:xfrm rot="5400000">
          <a:off x="4995862" y="36580764"/>
          <a:ext cx="571500" cy="9096374"/>
        </a:xfrm>
        <a:prstGeom prst="rightBrace">
          <a:avLst/>
        </a:prstGeom>
      </xdr:spPr>
      <xdr:style>
        <a:lnRef idx="2">
          <a:schemeClr val="accent6"/>
        </a:lnRef>
        <a:fillRef idx="0">
          <a:schemeClr val="accent6"/>
        </a:fillRef>
        <a:effectRef idx="1">
          <a:schemeClr val="accent6"/>
        </a:effectRef>
        <a:fontRef idx="minor">
          <a:schemeClr val="tx1"/>
        </a:fontRef>
      </xdr:style>
      <xdr:txBody>
        <a:bodyPr vertOverflow="clip" rtlCol="0" anchor="ctr"/>
        <a:lstStyle/>
        <a:p>
          <a:endParaRPr lang="en-GB"/>
        </a:p>
      </xdr:txBody>
    </xdr:sp>
    <xdr:clientData/>
  </xdr:twoCellAnchor>
  <xdr:twoCellAnchor>
    <xdr:from>
      <xdr:col>2</xdr:col>
      <xdr:colOff>104776</xdr:colOff>
      <xdr:row>215</xdr:row>
      <xdr:rowOff>123825</xdr:rowOff>
    </xdr:from>
    <xdr:to>
      <xdr:col>12</xdr:col>
      <xdr:colOff>514351</xdr:colOff>
      <xdr:row>218</xdr:row>
      <xdr:rowOff>84666</xdr:rowOff>
    </xdr:to>
    <xdr:sp macro="" textlink="">
      <xdr:nvSpPr>
        <xdr:cNvPr id="54" name="TextBox 53"/>
        <xdr:cNvSpPr txBox="1"/>
      </xdr:nvSpPr>
      <xdr:spPr>
        <a:xfrm>
          <a:off x="1671109" y="46224825"/>
          <a:ext cx="7532159" cy="532341"/>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a:t>ALL THIS INFORMATION WILL BE AUTOMATICALLY</a:t>
          </a:r>
          <a:r>
            <a:rPr lang="en-GB" sz="1100" baseline="0"/>
            <a:t> DONE FOR YOU. This is because this information is taken from your original proposal , so you dont have to fill it in again. </a:t>
          </a:r>
          <a:endParaRPr lang="en-GB" sz="1100"/>
        </a:p>
      </xdr:txBody>
    </xdr:sp>
    <xdr:clientData/>
  </xdr:twoCellAnchor>
  <xdr:twoCellAnchor>
    <xdr:from>
      <xdr:col>5</xdr:col>
      <xdr:colOff>76200</xdr:colOff>
      <xdr:row>222</xdr:row>
      <xdr:rowOff>19051</xdr:rowOff>
    </xdr:from>
    <xdr:to>
      <xdr:col>6</xdr:col>
      <xdr:colOff>857250</xdr:colOff>
      <xdr:row>224</xdr:row>
      <xdr:rowOff>1</xdr:rowOff>
    </xdr:to>
    <xdr:sp macro="" textlink="">
      <xdr:nvSpPr>
        <xdr:cNvPr id="55" name="Right Brace 54"/>
        <xdr:cNvSpPr/>
      </xdr:nvSpPr>
      <xdr:spPr>
        <a:xfrm rot="5400000">
          <a:off x="3981450" y="42291001"/>
          <a:ext cx="361950" cy="1390650"/>
        </a:xfrm>
        <a:prstGeom prst="rightBrace">
          <a:avLst/>
        </a:prstGeom>
      </xdr:spPr>
      <xdr:style>
        <a:lnRef idx="2">
          <a:schemeClr val="accent6"/>
        </a:lnRef>
        <a:fillRef idx="0">
          <a:schemeClr val="accent6"/>
        </a:fillRef>
        <a:effectRef idx="1">
          <a:schemeClr val="accent6"/>
        </a:effectRef>
        <a:fontRef idx="minor">
          <a:schemeClr val="tx1"/>
        </a:fontRef>
      </xdr:style>
      <xdr:txBody>
        <a:bodyPr vertOverflow="clip" rtlCol="0" anchor="ctr"/>
        <a:lstStyle/>
        <a:p>
          <a:endParaRPr lang="en-GB"/>
        </a:p>
      </xdr:txBody>
    </xdr:sp>
    <xdr:clientData/>
  </xdr:twoCellAnchor>
  <xdr:twoCellAnchor>
    <xdr:from>
      <xdr:col>5</xdr:col>
      <xdr:colOff>38100</xdr:colOff>
      <xdr:row>224</xdr:row>
      <xdr:rowOff>9525</xdr:rowOff>
    </xdr:from>
    <xdr:to>
      <xdr:col>6</xdr:col>
      <xdr:colOff>952500</xdr:colOff>
      <xdr:row>229</xdr:row>
      <xdr:rowOff>28575</xdr:rowOff>
    </xdr:to>
    <xdr:sp macro="" textlink="">
      <xdr:nvSpPr>
        <xdr:cNvPr id="56" name="TextBox 55"/>
        <xdr:cNvSpPr txBox="1"/>
      </xdr:nvSpPr>
      <xdr:spPr>
        <a:xfrm>
          <a:off x="3429000" y="43176825"/>
          <a:ext cx="1524000" cy="971550"/>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a:t>THIS IS AUTOMATICALLY DONE FOR YOU. Again, this is taken from your</a:t>
          </a:r>
          <a:r>
            <a:rPr lang="en-GB" sz="1100" baseline="0"/>
            <a:t> proposal.</a:t>
          </a:r>
        </a:p>
        <a:p>
          <a:endParaRPr lang="en-GB" sz="1100"/>
        </a:p>
      </xdr:txBody>
    </xdr:sp>
    <xdr:clientData/>
  </xdr:twoCellAnchor>
  <xdr:twoCellAnchor>
    <xdr:from>
      <xdr:col>6</xdr:col>
      <xdr:colOff>1000124</xdr:colOff>
      <xdr:row>222</xdr:row>
      <xdr:rowOff>19051</xdr:rowOff>
    </xdr:from>
    <xdr:to>
      <xdr:col>13</xdr:col>
      <xdr:colOff>638174</xdr:colOff>
      <xdr:row>224</xdr:row>
      <xdr:rowOff>0</xdr:rowOff>
    </xdr:to>
    <xdr:sp macro="" textlink="">
      <xdr:nvSpPr>
        <xdr:cNvPr id="57" name="Right Brace 56"/>
        <xdr:cNvSpPr/>
      </xdr:nvSpPr>
      <xdr:spPr>
        <a:xfrm rot="5400000">
          <a:off x="7143749" y="40662226"/>
          <a:ext cx="361949" cy="4648200"/>
        </a:xfrm>
        <a:prstGeom prst="rightBrace">
          <a:avLst/>
        </a:prstGeom>
      </xdr:spPr>
      <xdr:style>
        <a:lnRef idx="2">
          <a:schemeClr val="accent6"/>
        </a:lnRef>
        <a:fillRef idx="0">
          <a:schemeClr val="accent6"/>
        </a:fillRef>
        <a:effectRef idx="1">
          <a:schemeClr val="accent6"/>
        </a:effectRef>
        <a:fontRef idx="minor">
          <a:schemeClr val="tx1"/>
        </a:fontRef>
      </xdr:style>
      <xdr:txBody>
        <a:bodyPr vertOverflow="clip" rtlCol="0" anchor="ctr"/>
        <a:lstStyle/>
        <a:p>
          <a:endParaRPr lang="en-GB"/>
        </a:p>
      </xdr:txBody>
    </xdr:sp>
    <xdr:clientData/>
  </xdr:twoCellAnchor>
  <xdr:twoCellAnchor>
    <xdr:from>
      <xdr:col>7</xdr:col>
      <xdr:colOff>323850</xdr:colOff>
      <xdr:row>224</xdr:row>
      <xdr:rowOff>28575</xdr:rowOff>
    </xdr:from>
    <xdr:to>
      <xdr:col>14</xdr:col>
      <xdr:colOff>19050</xdr:colOff>
      <xdr:row>228</xdr:row>
      <xdr:rowOff>104775</xdr:rowOff>
    </xdr:to>
    <xdr:sp macro="" textlink="">
      <xdr:nvSpPr>
        <xdr:cNvPr id="58" name="TextBox 57"/>
        <xdr:cNvSpPr txBox="1"/>
      </xdr:nvSpPr>
      <xdr:spPr>
        <a:xfrm>
          <a:off x="5324475" y="43195875"/>
          <a:ext cx="4371975" cy="838200"/>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a:t>This will be </a:t>
          </a:r>
          <a:r>
            <a:rPr lang="en-GB" sz="1100" b="1"/>
            <a:t>the first part </a:t>
          </a:r>
          <a:r>
            <a:rPr lang="en-GB" sz="1100"/>
            <a:t>of the evaluation.</a:t>
          </a:r>
          <a:r>
            <a:rPr lang="en-GB" sz="1100" baseline="0"/>
            <a:t>  You will need to input a numerical value in the 'ACTUAL' particpants column. Then, just put a brief descripition to why there might be a difference. Again, try to keep within the comment box!</a:t>
          </a:r>
          <a:endParaRPr lang="en-GB" sz="1100"/>
        </a:p>
      </xdr:txBody>
    </xdr:sp>
    <xdr:clientData/>
  </xdr:twoCellAnchor>
  <xdr:twoCellAnchor>
    <xdr:from>
      <xdr:col>3</xdr:col>
      <xdr:colOff>251600</xdr:colOff>
      <xdr:row>237</xdr:row>
      <xdr:rowOff>136343</xdr:rowOff>
    </xdr:from>
    <xdr:to>
      <xdr:col>4</xdr:col>
      <xdr:colOff>321376</xdr:colOff>
      <xdr:row>239</xdr:row>
      <xdr:rowOff>12519</xdr:rowOff>
    </xdr:to>
    <xdr:sp macro="" textlink="">
      <xdr:nvSpPr>
        <xdr:cNvPr id="60" name="Right Arrow 59"/>
        <xdr:cNvSpPr/>
      </xdr:nvSpPr>
      <xdr:spPr>
        <a:xfrm rot="12979791">
          <a:off x="2423300" y="45408668"/>
          <a:ext cx="679376" cy="276226"/>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1</xdr:col>
      <xdr:colOff>742950</xdr:colOff>
      <xdr:row>239</xdr:row>
      <xdr:rowOff>152400</xdr:rowOff>
    </xdr:from>
    <xdr:to>
      <xdr:col>5</xdr:col>
      <xdr:colOff>485775</xdr:colOff>
      <xdr:row>243</xdr:row>
      <xdr:rowOff>171450</xdr:rowOff>
    </xdr:to>
    <xdr:sp macro="" textlink="">
      <xdr:nvSpPr>
        <xdr:cNvPr id="61" name="TextBox 60"/>
        <xdr:cNvSpPr txBox="1"/>
      </xdr:nvSpPr>
      <xdr:spPr>
        <a:xfrm>
          <a:off x="1524000" y="46701075"/>
          <a:ext cx="2352675" cy="819150"/>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a:t>This is AUTOMATICALLY taken</a:t>
          </a:r>
          <a:r>
            <a:rPr lang="en-GB" sz="1100" baseline="0"/>
            <a:t> from your proposal.  If nothing has changed, leave it. If it has look at notes 1 and 2.</a:t>
          </a:r>
        </a:p>
        <a:p>
          <a:endParaRPr lang="en-GB" sz="1100"/>
        </a:p>
      </xdr:txBody>
    </xdr:sp>
    <xdr:clientData/>
  </xdr:twoCellAnchor>
  <xdr:twoCellAnchor>
    <xdr:from>
      <xdr:col>2</xdr:col>
      <xdr:colOff>19050</xdr:colOff>
      <xdr:row>253</xdr:row>
      <xdr:rowOff>57150</xdr:rowOff>
    </xdr:from>
    <xdr:to>
      <xdr:col>6</xdr:col>
      <xdr:colOff>409575</xdr:colOff>
      <xdr:row>258</xdr:row>
      <xdr:rowOff>104775</xdr:rowOff>
    </xdr:to>
    <xdr:sp macro="" textlink="">
      <xdr:nvSpPr>
        <xdr:cNvPr id="62" name="TextBox 61"/>
        <xdr:cNvSpPr txBox="1"/>
      </xdr:nvSpPr>
      <xdr:spPr>
        <a:xfrm>
          <a:off x="1581150" y="48529875"/>
          <a:ext cx="2828925" cy="1000125"/>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b="1" baseline="0">
              <a:solidFill>
                <a:schemeClr val="dk1"/>
              </a:solidFill>
              <a:latin typeface="+mn-lt"/>
              <a:ea typeface="+mn-ea"/>
              <a:cs typeface="+mn-cs"/>
            </a:rPr>
            <a:t>Note 1</a:t>
          </a:r>
          <a:r>
            <a:rPr lang="en-GB" sz="1100" baseline="0">
              <a:solidFill>
                <a:schemeClr val="dk1"/>
              </a:solidFill>
              <a:latin typeface="+mn-lt"/>
              <a:ea typeface="+mn-ea"/>
              <a:cs typeface="+mn-cs"/>
            </a:rPr>
            <a:t>: If for example, there are no costs for the proposed expenditure, don't worry, just enter "0" as an 'ACTUAL' value! E.g. lets say there was no transport cost.  As you can see, there are no 'ACTUAL' costs. </a:t>
          </a:r>
          <a:endParaRPr lang="en-GB" sz="1100"/>
        </a:p>
      </xdr:txBody>
    </xdr:sp>
    <xdr:clientData/>
  </xdr:twoCellAnchor>
  <xdr:twoCellAnchor>
    <xdr:from>
      <xdr:col>2</xdr:col>
      <xdr:colOff>42333</xdr:colOff>
      <xdr:row>259</xdr:row>
      <xdr:rowOff>73026</xdr:rowOff>
    </xdr:from>
    <xdr:to>
      <xdr:col>6</xdr:col>
      <xdr:colOff>432858</xdr:colOff>
      <xdr:row>263</xdr:row>
      <xdr:rowOff>149226</xdr:rowOff>
    </xdr:to>
    <xdr:sp macro="" textlink="">
      <xdr:nvSpPr>
        <xdr:cNvPr id="64" name="TextBox 63"/>
        <xdr:cNvSpPr txBox="1"/>
      </xdr:nvSpPr>
      <xdr:spPr>
        <a:xfrm>
          <a:off x="1608666" y="56291693"/>
          <a:ext cx="3036359" cy="838200"/>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b="1" baseline="0">
              <a:solidFill>
                <a:schemeClr val="dk1"/>
              </a:solidFill>
              <a:latin typeface="+mn-lt"/>
              <a:ea typeface="+mn-ea"/>
              <a:cs typeface="+mn-cs"/>
            </a:rPr>
            <a:t>Note 2</a:t>
          </a:r>
          <a:r>
            <a:rPr lang="en-GB" sz="1100" baseline="0">
              <a:solidFill>
                <a:schemeClr val="dk1"/>
              </a:solidFill>
              <a:latin typeface="+mn-lt"/>
              <a:ea typeface="+mn-ea"/>
              <a:cs typeface="+mn-cs"/>
            </a:rPr>
            <a:t>:  If you need to input a new expenditure line that was not in the proposal, just enter it in where it says "for items not proposed".</a:t>
          </a:r>
          <a:endParaRPr lang="en-GB" sz="1100"/>
        </a:p>
      </xdr:txBody>
    </xdr:sp>
    <xdr:clientData/>
  </xdr:twoCellAnchor>
  <xdr:twoCellAnchor>
    <xdr:from>
      <xdr:col>3</xdr:col>
      <xdr:colOff>510322</xdr:colOff>
      <xdr:row>244</xdr:row>
      <xdr:rowOff>38102</xdr:rowOff>
    </xdr:from>
    <xdr:to>
      <xdr:col>4</xdr:col>
      <xdr:colOff>209549</xdr:colOff>
      <xdr:row>252</xdr:row>
      <xdr:rowOff>180974</xdr:rowOff>
    </xdr:to>
    <xdr:sp macro="" textlink="">
      <xdr:nvSpPr>
        <xdr:cNvPr id="65" name="Right Arrow 64"/>
        <xdr:cNvSpPr/>
      </xdr:nvSpPr>
      <xdr:spPr>
        <a:xfrm rot="5400000">
          <a:off x="1960137" y="48308787"/>
          <a:ext cx="1752597" cy="308827"/>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1</xdr:col>
      <xdr:colOff>63504</xdr:colOff>
      <xdr:row>248</xdr:row>
      <xdr:rowOff>169336</xdr:rowOff>
    </xdr:from>
    <xdr:to>
      <xdr:col>1</xdr:col>
      <xdr:colOff>709087</xdr:colOff>
      <xdr:row>262</xdr:row>
      <xdr:rowOff>21165</xdr:rowOff>
    </xdr:to>
    <xdr:sp macro="" textlink="">
      <xdr:nvSpPr>
        <xdr:cNvPr id="66" name="Bent Arrow 65"/>
        <xdr:cNvSpPr/>
      </xdr:nvSpPr>
      <xdr:spPr>
        <a:xfrm rot="16200000">
          <a:off x="-111119" y="55207959"/>
          <a:ext cx="2561163" cy="645583"/>
        </a:xfrm>
        <a:prstGeom prst="ben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6</xdr:col>
      <xdr:colOff>796075</xdr:colOff>
      <xdr:row>250</xdr:row>
      <xdr:rowOff>39543</xdr:rowOff>
    </xdr:from>
    <xdr:to>
      <xdr:col>7</xdr:col>
      <xdr:colOff>72176</xdr:colOff>
      <xdr:row>254</xdr:row>
      <xdr:rowOff>147419</xdr:rowOff>
    </xdr:to>
    <xdr:sp macro="" textlink="">
      <xdr:nvSpPr>
        <xdr:cNvPr id="67" name="Right Arrow 66"/>
        <xdr:cNvSpPr/>
      </xdr:nvSpPr>
      <xdr:spPr>
        <a:xfrm rot="13844941">
          <a:off x="4595000" y="48332843"/>
          <a:ext cx="679376" cy="276226"/>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7</xdr:col>
      <xdr:colOff>329350</xdr:colOff>
      <xdr:row>249</xdr:row>
      <xdr:rowOff>191943</xdr:rowOff>
    </xdr:from>
    <xdr:to>
      <xdr:col>7</xdr:col>
      <xdr:colOff>605576</xdr:colOff>
      <xdr:row>254</xdr:row>
      <xdr:rowOff>90269</xdr:rowOff>
    </xdr:to>
    <xdr:sp macro="" textlink="">
      <xdr:nvSpPr>
        <xdr:cNvPr id="68" name="Right Arrow 67"/>
        <xdr:cNvSpPr/>
      </xdr:nvSpPr>
      <xdr:spPr>
        <a:xfrm rot="13844941">
          <a:off x="5128400" y="48275693"/>
          <a:ext cx="679376" cy="276226"/>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6</xdr:col>
      <xdr:colOff>790575</xdr:colOff>
      <xdr:row>255</xdr:row>
      <xdr:rowOff>47626</xdr:rowOff>
    </xdr:from>
    <xdr:to>
      <xdr:col>8</xdr:col>
      <xdr:colOff>809625</xdr:colOff>
      <xdr:row>263</xdr:row>
      <xdr:rowOff>161926</xdr:rowOff>
    </xdr:to>
    <xdr:sp macro="" textlink="">
      <xdr:nvSpPr>
        <xdr:cNvPr id="69" name="TextBox 68"/>
        <xdr:cNvSpPr txBox="1"/>
      </xdr:nvSpPr>
      <xdr:spPr>
        <a:xfrm>
          <a:off x="4791075" y="48901351"/>
          <a:ext cx="1628775" cy="1638300"/>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a:t>REMEMBER TO PUT EXPENDITURE</a:t>
          </a:r>
          <a:r>
            <a:rPr lang="en-GB" sz="1100" baseline="0"/>
            <a:t> IN THE CORRECT PLACE. IS IT </a:t>
          </a:r>
          <a:r>
            <a:rPr lang="en-GB" sz="1100" b="1" baseline="0"/>
            <a:t>VATABLE OR NOT VATABLE</a:t>
          </a:r>
          <a:r>
            <a:rPr lang="en-GB" sz="1100" baseline="0"/>
            <a:t>? YOU NEED TO INPUT THE TOTAL AMOUNT. SEE VAT GUIDELINES IF YOU ARE UNSURE OR STUDEV.</a:t>
          </a:r>
          <a:endParaRPr lang="en-GB" sz="1100"/>
        </a:p>
      </xdr:txBody>
    </xdr:sp>
    <xdr:clientData/>
  </xdr:twoCellAnchor>
  <xdr:twoCellAnchor>
    <xdr:from>
      <xdr:col>8</xdr:col>
      <xdr:colOff>418714</xdr:colOff>
      <xdr:row>232</xdr:row>
      <xdr:rowOff>179459</xdr:rowOff>
    </xdr:from>
    <xdr:to>
      <xdr:col>9</xdr:col>
      <xdr:colOff>259890</xdr:colOff>
      <xdr:row>234</xdr:row>
      <xdr:rowOff>21836</xdr:rowOff>
    </xdr:to>
    <xdr:sp macro="" textlink="">
      <xdr:nvSpPr>
        <xdr:cNvPr id="70" name="Right Arrow 69"/>
        <xdr:cNvSpPr/>
      </xdr:nvSpPr>
      <xdr:spPr>
        <a:xfrm rot="8412987">
          <a:off x="6028939" y="44651684"/>
          <a:ext cx="679376" cy="232902"/>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9</xdr:col>
      <xdr:colOff>289983</xdr:colOff>
      <xdr:row>229</xdr:row>
      <xdr:rowOff>128059</xdr:rowOff>
    </xdr:from>
    <xdr:to>
      <xdr:col>11</xdr:col>
      <xdr:colOff>470958</xdr:colOff>
      <xdr:row>233</xdr:row>
      <xdr:rowOff>148167</xdr:rowOff>
    </xdr:to>
    <xdr:sp macro="" textlink="">
      <xdr:nvSpPr>
        <xdr:cNvPr id="71" name="TextBox 70"/>
        <xdr:cNvSpPr txBox="1"/>
      </xdr:nvSpPr>
      <xdr:spPr>
        <a:xfrm>
          <a:off x="6777566" y="45424726"/>
          <a:ext cx="1525059" cy="813858"/>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a:t>Take</a:t>
          </a:r>
          <a:r>
            <a:rPr lang="en-GB" sz="1100" baseline="0"/>
            <a:t>n from your proposal. This shows what you proposed for each expenditure.</a:t>
          </a:r>
          <a:endParaRPr lang="en-GB" sz="1100"/>
        </a:p>
      </xdr:txBody>
    </xdr:sp>
    <xdr:clientData/>
  </xdr:twoCellAnchor>
  <xdr:twoCellAnchor>
    <xdr:from>
      <xdr:col>9</xdr:col>
      <xdr:colOff>300775</xdr:colOff>
      <xdr:row>250</xdr:row>
      <xdr:rowOff>58592</xdr:rowOff>
    </xdr:from>
    <xdr:to>
      <xdr:col>9</xdr:col>
      <xdr:colOff>577001</xdr:colOff>
      <xdr:row>254</xdr:row>
      <xdr:rowOff>166468</xdr:rowOff>
    </xdr:to>
    <xdr:sp macro="" textlink="">
      <xdr:nvSpPr>
        <xdr:cNvPr id="72" name="Right Arrow 71"/>
        <xdr:cNvSpPr/>
      </xdr:nvSpPr>
      <xdr:spPr>
        <a:xfrm rot="16200000">
          <a:off x="6547625" y="48951967"/>
          <a:ext cx="679376" cy="276226"/>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9</xdr:col>
      <xdr:colOff>114301</xdr:colOff>
      <xdr:row>255</xdr:row>
      <xdr:rowOff>85725</xdr:rowOff>
    </xdr:from>
    <xdr:to>
      <xdr:col>11</xdr:col>
      <xdr:colOff>314326</xdr:colOff>
      <xdr:row>260</xdr:row>
      <xdr:rowOff>19050</xdr:rowOff>
    </xdr:to>
    <xdr:sp macro="" textlink="">
      <xdr:nvSpPr>
        <xdr:cNvPr id="73" name="TextBox 72"/>
        <xdr:cNvSpPr txBox="1"/>
      </xdr:nvSpPr>
      <xdr:spPr>
        <a:xfrm>
          <a:off x="6562726" y="49539525"/>
          <a:ext cx="1543050" cy="885825"/>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latin typeface="+mn-lt"/>
              <a:ea typeface="+mn-ea"/>
              <a:cs typeface="+mn-cs"/>
            </a:rPr>
            <a:t>THIS IS </a:t>
          </a:r>
          <a:r>
            <a:rPr lang="en-GB" sz="1100" b="1">
              <a:solidFill>
                <a:schemeClr val="dk1"/>
              </a:solidFill>
              <a:latin typeface="+mn-lt"/>
              <a:ea typeface="+mn-ea"/>
              <a:cs typeface="+mn-cs"/>
            </a:rPr>
            <a:t>YOUR TOTAL</a:t>
          </a:r>
          <a:r>
            <a:rPr lang="en-GB" sz="1100" b="1" baseline="0">
              <a:solidFill>
                <a:schemeClr val="dk1"/>
              </a:solidFill>
              <a:latin typeface="+mn-lt"/>
              <a:ea typeface="+mn-ea"/>
              <a:cs typeface="+mn-cs"/>
            </a:rPr>
            <a:t> COST </a:t>
          </a:r>
          <a:r>
            <a:rPr lang="en-GB" sz="1100" baseline="0">
              <a:solidFill>
                <a:schemeClr val="dk1"/>
              </a:solidFill>
              <a:latin typeface="+mn-lt"/>
              <a:ea typeface="+mn-ea"/>
              <a:cs typeface="+mn-cs"/>
            </a:rPr>
            <a:t>FOR THE EVENT. THIS IS WHAT YOU HAVE </a:t>
          </a:r>
          <a:r>
            <a:rPr lang="en-GB" sz="1100" b="1" baseline="0">
              <a:solidFill>
                <a:schemeClr val="dk1"/>
              </a:solidFill>
              <a:latin typeface="+mn-lt"/>
              <a:ea typeface="+mn-ea"/>
              <a:cs typeface="+mn-cs"/>
            </a:rPr>
            <a:t>PAID  OUT.</a:t>
          </a:r>
          <a:endParaRPr lang="en-GB" sz="1100" b="1">
            <a:solidFill>
              <a:schemeClr val="dk1"/>
            </a:solidFill>
            <a:latin typeface="+mn-lt"/>
            <a:ea typeface="+mn-ea"/>
            <a:cs typeface="+mn-cs"/>
          </a:endParaRPr>
        </a:p>
        <a:p>
          <a:endParaRPr lang="en-GB" sz="1100"/>
        </a:p>
      </xdr:txBody>
    </xdr:sp>
    <xdr:clientData/>
  </xdr:twoCellAnchor>
  <xdr:twoCellAnchor>
    <xdr:from>
      <xdr:col>10</xdr:col>
      <xdr:colOff>57149</xdr:colOff>
      <xdr:row>250</xdr:row>
      <xdr:rowOff>9525</xdr:rowOff>
    </xdr:from>
    <xdr:to>
      <xdr:col>12</xdr:col>
      <xdr:colOff>561974</xdr:colOff>
      <xdr:row>252</xdr:row>
      <xdr:rowOff>161925</xdr:rowOff>
    </xdr:to>
    <xdr:sp macro="" textlink="">
      <xdr:nvSpPr>
        <xdr:cNvPr id="74" name="Right Brace 73"/>
        <xdr:cNvSpPr/>
      </xdr:nvSpPr>
      <xdr:spPr>
        <a:xfrm rot="5400000">
          <a:off x="7900987" y="47982187"/>
          <a:ext cx="342900" cy="1781175"/>
        </a:xfrm>
        <a:prstGeom prst="rightBrace">
          <a:avLst/>
        </a:prstGeom>
      </xdr:spPr>
      <xdr:style>
        <a:lnRef idx="2">
          <a:schemeClr val="accent6"/>
        </a:lnRef>
        <a:fillRef idx="0">
          <a:schemeClr val="accent6"/>
        </a:fillRef>
        <a:effectRef idx="1">
          <a:schemeClr val="accent6"/>
        </a:effectRef>
        <a:fontRef idx="minor">
          <a:schemeClr val="tx1"/>
        </a:fontRef>
      </xdr:style>
      <xdr:txBody>
        <a:bodyPr vertOverflow="clip" rtlCol="0" anchor="ctr"/>
        <a:lstStyle/>
        <a:p>
          <a:endParaRPr lang="en-GB"/>
        </a:p>
      </xdr:txBody>
    </xdr:sp>
    <xdr:clientData/>
  </xdr:twoCellAnchor>
  <xdr:twoCellAnchor>
    <xdr:from>
      <xdr:col>10</xdr:col>
      <xdr:colOff>371476</xdr:colOff>
      <xdr:row>253</xdr:row>
      <xdr:rowOff>28575</xdr:rowOff>
    </xdr:from>
    <xdr:to>
      <xdr:col>12</xdr:col>
      <xdr:colOff>257176</xdr:colOff>
      <xdr:row>254</xdr:row>
      <xdr:rowOff>123825</xdr:rowOff>
    </xdr:to>
    <xdr:sp macro="" textlink="">
      <xdr:nvSpPr>
        <xdr:cNvPr id="75" name="TextBox 74"/>
        <xdr:cNvSpPr txBox="1"/>
      </xdr:nvSpPr>
      <xdr:spPr>
        <a:xfrm>
          <a:off x="7496176" y="49101375"/>
          <a:ext cx="1162050" cy="285750"/>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a:t>Office</a:t>
          </a:r>
          <a:r>
            <a:rPr lang="en-GB" sz="1100" baseline="0"/>
            <a:t> use only.</a:t>
          </a:r>
          <a:endParaRPr lang="en-GB" sz="1100"/>
        </a:p>
      </xdr:txBody>
    </xdr:sp>
    <xdr:clientData/>
  </xdr:twoCellAnchor>
  <xdr:twoCellAnchor>
    <xdr:from>
      <xdr:col>14</xdr:col>
      <xdr:colOff>33337</xdr:colOff>
      <xdr:row>236</xdr:row>
      <xdr:rowOff>28576</xdr:rowOff>
    </xdr:from>
    <xdr:to>
      <xdr:col>14</xdr:col>
      <xdr:colOff>390525</xdr:colOff>
      <xdr:row>249</xdr:row>
      <xdr:rowOff>0</xdr:rowOff>
    </xdr:to>
    <xdr:sp macro="" textlink="">
      <xdr:nvSpPr>
        <xdr:cNvPr id="76" name="Right Brace 75"/>
        <xdr:cNvSpPr/>
      </xdr:nvSpPr>
      <xdr:spPr>
        <a:xfrm>
          <a:off x="9710737" y="45700951"/>
          <a:ext cx="357188" cy="2771774"/>
        </a:xfrm>
        <a:prstGeom prst="rightBrace">
          <a:avLst/>
        </a:prstGeom>
      </xdr:spPr>
      <xdr:style>
        <a:lnRef idx="2">
          <a:schemeClr val="accent6"/>
        </a:lnRef>
        <a:fillRef idx="0">
          <a:schemeClr val="accent6"/>
        </a:fillRef>
        <a:effectRef idx="1">
          <a:schemeClr val="accent6"/>
        </a:effectRef>
        <a:fontRef idx="minor">
          <a:schemeClr val="tx1"/>
        </a:fontRef>
      </xdr:style>
      <xdr:txBody>
        <a:bodyPr vertOverflow="clip" rtlCol="0" anchor="ctr"/>
        <a:lstStyle/>
        <a:p>
          <a:endParaRPr lang="en-GB"/>
        </a:p>
      </xdr:txBody>
    </xdr:sp>
    <xdr:clientData/>
  </xdr:twoCellAnchor>
  <xdr:twoCellAnchor>
    <xdr:from>
      <xdr:col>14</xdr:col>
      <xdr:colOff>485775</xdr:colOff>
      <xdr:row>239</xdr:row>
      <xdr:rowOff>171449</xdr:rowOff>
    </xdr:from>
    <xdr:to>
      <xdr:col>16</xdr:col>
      <xdr:colOff>466725</xdr:colOff>
      <xdr:row>246</xdr:row>
      <xdr:rowOff>201082</xdr:rowOff>
    </xdr:to>
    <xdr:sp macro="" textlink="">
      <xdr:nvSpPr>
        <xdr:cNvPr id="77" name="TextBox 76"/>
        <xdr:cNvSpPr txBox="1"/>
      </xdr:nvSpPr>
      <xdr:spPr>
        <a:xfrm>
          <a:off x="10455275" y="51172532"/>
          <a:ext cx="1208617" cy="1437217"/>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a:t>Drop down menu. Either</a:t>
          </a:r>
          <a:r>
            <a:rPr lang="en-GB" sz="1100" baseline="0"/>
            <a:t> select YES or NO. If NO, you need to explain why on the last page of the appraisal.</a:t>
          </a:r>
          <a:endParaRPr lang="en-GB" sz="1100"/>
        </a:p>
      </xdr:txBody>
    </xdr:sp>
    <xdr:clientData/>
  </xdr:twoCellAnchor>
  <xdr:twoCellAnchor>
    <xdr:from>
      <xdr:col>2</xdr:col>
      <xdr:colOff>77751</xdr:colOff>
      <xdr:row>276</xdr:row>
      <xdr:rowOff>131803</xdr:rowOff>
    </xdr:from>
    <xdr:to>
      <xdr:col>2</xdr:col>
      <xdr:colOff>353977</xdr:colOff>
      <xdr:row>280</xdr:row>
      <xdr:rowOff>11079</xdr:rowOff>
    </xdr:to>
    <xdr:sp macro="" textlink="">
      <xdr:nvSpPr>
        <xdr:cNvPr id="78" name="Right Arrow 77"/>
        <xdr:cNvSpPr/>
      </xdr:nvSpPr>
      <xdr:spPr>
        <a:xfrm rot="14769873">
          <a:off x="1438276" y="53644803"/>
          <a:ext cx="679376" cy="276226"/>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1</xdr:col>
      <xdr:colOff>333375</xdr:colOff>
      <xdr:row>280</xdr:row>
      <xdr:rowOff>19050</xdr:rowOff>
    </xdr:from>
    <xdr:to>
      <xdr:col>4</xdr:col>
      <xdr:colOff>495300</xdr:colOff>
      <xdr:row>285</xdr:row>
      <xdr:rowOff>47625</xdr:rowOff>
    </xdr:to>
    <xdr:sp macro="" textlink="">
      <xdr:nvSpPr>
        <xdr:cNvPr id="79" name="TextBox 78"/>
        <xdr:cNvSpPr txBox="1"/>
      </xdr:nvSpPr>
      <xdr:spPr>
        <a:xfrm>
          <a:off x="1114425" y="54130575"/>
          <a:ext cx="2162175" cy="1028700"/>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a:t>Again, taken from proposal. Same procedure as Expenditure.</a:t>
          </a:r>
          <a:r>
            <a:rPr lang="en-GB" sz="1100" baseline="0"/>
            <a:t>  Just remember to input all income, and seperate what is Vatable to what is not vatable. </a:t>
          </a:r>
          <a:endParaRPr lang="en-GB" sz="1100"/>
        </a:p>
      </xdr:txBody>
    </xdr:sp>
    <xdr:clientData/>
  </xdr:twoCellAnchor>
  <xdr:twoCellAnchor>
    <xdr:from>
      <xdr:col>4</xdr:col>
      <xdr:colOff>515201</xdr:colOff>
      <xdr:row>277</xdr:row>
      <xdr:rowOff>185725</xdr:rowOff>
    </xdr:from>
    <xdr:to>
      <xdr:col>6</xdr:col>
      <xdr:colOff>553593</xdr:colOff>
      <xdr:row>279</xdr:row>
      <xdr:rowOff>151525</xdr:rowOff>
    </xdr:to>
    <xdr:sp macro="" textlink="">
      <xdr:nvSpPr>
        <xdr:cNvPr id="80" name="Right Arrow 79"/>
        <xdr:cNvSpPr/>
      </xdr:nvSpPr>
      <xdr:spPr>
        <a:xfrm rot="19469842">
          <a:off x="3296501" y="53697175"/>
          <a:ext cx="1257592" cy="365850"/>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10</xdr:col>
      <xdr:colOff>66674</xdr:colOff>
      <xdr:row>290</xdr:row>
      <xdr:rowOff>19052</xdr:rowOff>
    </xdr:from>
    <xdr:to>
      <xdr:col>12</xdr:col>
      <xdr:colOff>571499</xdr:colOff>
      <xdr:row>291</xdr:row>
      <xdr:rowOff>171452</xdr:rowOff>
    </xdr:to>
    <xdr:sp macro="" textlink="">
      <xdr:nvSpPr>
        <xdr:cNvPr id="81" name="Right Brace 80"/>
        <xdr:cNvSpPr/>
      </xdr:nvSpPr>
      <xdr:spPr>
        <a:xfrm rot="5400000">
          <a:off x="7910512" y="55611714"/>
          <a:ext cx="342900" cy="1781175"/>
        </a:xfrm>
        <a:prstGeom prst="rightBrace">
          <a:avLst/>
        </a:prstGeom>
      </xdr:spPr>
      <xdr:style>
        <a:lnRef idx="2">
          <a:schemeClr val="accent6"/>
        </a:lnRef>
        <a:fillRef idx="0">
          <a:schemeClr val="accent6"/>
        </a:fillRef>
        <a:effectRef idx="1">
          <a:schemeClr val="accent6"/>
        </a:effectRef>
        <a:fontRef idx="minor">
          <a:schemeClr val="tx1"/>
        </a:fontRef>
      </xdr:style>
      <xdr:txBody>
        <a:bodyPr vertOverflow="clip" rtlCol="0" anchor="ctr"/>
        <a:lstStyle/>
        <a:p>
          <a:endParaRPr lang="en-GB"/>
        </a:p>
      </xdr:txBody>
    </xdr:sp>
    <xdr:clientData/>
  </xdr:twoCellAnchor>
  <xdr:twoCellAnchor>
    <xdr:from>
      <xdr:col>10</xdr:col>
      <xdr:colOff>381001</xdr:colOff>
      <xdr:row>292</xdr:row>
      <xdr:rowOff>38102</xdr:rowOff>
    </xdr:from>
    <xdr:to>
      <xdr:col>12</xdr:col>
      <xdr:colOff>266701</xdr:colOff>
      <xdr:row>293</xdr:row>
      <xdr:rowOff>133352</xdr:rowOff>
    </xdr:to>
    <xdr:sp macro="" textlink="">
      <xdr:nvSpPr>
        <xdr:cNvPr id="82" name="TextBox 81"/>
        <xdr:cNvSpPr txBox="1"/>
      </xdr:nvSpPr>
      <xdr:spPr>
        <a:xfrm>
          <a:off x="7505701" y="56730902"/>
          <a:ext cx="1162050" cy="285750"/>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a:t>Office</a:t>
          </a:r>
          <a:r>
            <a:rPr lang="en-GB" sz="1100" baseline="0"/>
            <a:t> use only.</a:t>
          </a:r>
          <a:endParaRPr lang="en-GB" sz="1100"/>
        </a:p>
      </xdr:txBody>
    </xdr:sp>
    <xdr:clientData/>
  </xdr:twoCellAnchor>
  <xdr:twoCellAnchor>
    <xdr:from>
      <xdr:col>9</xdr:col>
      <xdr:colOff>224575</xdr:colOff>
      <xdr:row>290</xdr:row>
      <xdr:rowOff>58592</xdr:rowOff>
    </xdr:from>
    <xdr:to>
      <xdr:col>9</xdr:col>
      <xdr:colOff>500801</xdr:colOff>
      <xdr:row>293</xdr:row>
      <xdr:rowOff>166468</xdr:rowOff>
    </xdr:to>
    <xdr:sp macro="" textlink="">
      <xdr:nvSpPr>
        <xdr:cNvPr id="83" name="Right Arrow 82"/>
        <xdr:cNvSpPr/>
      </xdr:nvSpPr>
      <xdr:spPr>
        <a:xfrm rot="16200000">
          <a:off x="6471425" y="56571967"/>
          <a:ext cx="679376" cy="276226"/>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9</xdr:col>
      <xdr:colOff>38101</xdr:colOff>
      <xdr:row>294</xdr:row>
      <xdr:rowOff>85725</xdr:rowOff>
    </xdr:from>
    <xdr:to>
      <xdr:col>11</xdr:col>
      <xdr:colOff>238126</xdr:colOff>
      <xdr:row>299</xdr:row>
      <xdr:rowOff>19050</xdr:rowOff>
    </xdr:to>
    <xdr:sp macro="" textlink="">
      <xdr:nvSpPr>
        <xdr:cNvPr id="84" name="TextBox 83"/>
        <xdr:cNvSpPr txBox="1"/>
      </xdr:nvSpPr>
      <xdr:spPr>
        <a:xfrm>
          <a:off x="6486526" y="57159525"/>
          <a:ext cx="1543050" cy="885825"/>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latin typeface="+mn-lt"/>
              <a:ea typeface="+mn-ea"/>
              <a:cs typeface="+mn-cs"/>
            </a:rPr>
            <a:t>THIS IS </a:t>
          </a:r>
          <a:r>
            <a:rPr lang="en-GB" sz="1100" b="1">
              <a:solidFill>
                <a:schemeClr val="dk1"/>
              </a:solidFill>
              <a:latin typeface="+mn-lt"/>
              <a:ea typeface="+mn-ea"/>
              <a:cs typeface="+mn-cs"/>
            </a:rPr>
            <a:t>YOUR TOTAL</a:t>
          </a:r>
          <a:r>
            <a:rPr lang="en-GB" sz="1100" b="1" baseline="0">
              <a:solidFill>
                <a:schemeClr val="dk1"/>
              </a:solidFill>
              <a:latin typeface="+mn-lt"/>
              <a:ea typeface="+mn-ea"/>
              <a:cs typeface="+mn-cs"/>
            </a:rPr>
            <a:t> INCOME </a:t>
          </a:r>
          <a:r>
            <a:rPr lang="en-GB" sz="1100" baseline="0">
              <a:solidFill>
                <a:schemeClr val="dk1"/>
              </a:solidFill>
              <a:latin typeface="+mn-lt"/>
              <a:ea typeface="+mn-ea"/>
              <a:cs typeface="+mn-cs"/>
            </a:rPr>
            <a:t>FOR THE EVENT. THIS IS WHAT YOU HAVED </a:t>
          </a:r>
          <a:r>
            <a:rPr lang="en-GB" sz="1100" b="1" baseline="0">
              <a:solidFill>
                <a:schemeClr val="dk1"/>
              </a:solidFill>
              <a:latin typeface="+mn-lt"/>
              <a:ea typeface="+mn-ea"/>
              <a:cs typeface="+mn-cs"/>
            </a:rPr>
            <a:t>PAID  IN.</a:t>
          </a:r>
          <a:endParaRPr lang="en-GB" sz="1100" b="1">
            <a:solidFill>
              <a:schemeClr val="dk1"/>
            </a:solidFill>
            <a:latin typeface="+mn-lt"/>
            <a:ea typeface="+mn-ea"/>
            <a:cs typeface="+mn-cs"/>
          </a:endParaRPr>
        </a:p>
        <a:p>
          <a:endParaRPr lang="en-GB" sz="1100"/>
        </a:p>
      </xdr:txBody>
    </xdr:sp>
    <xdr:clientData/>
  </xdr:twoCellAnchor>
  <xdr:twoCellAnchor>
    <xdr:from>
      <xdr:col>14</xdr:col>
      <xdr:colOff>42862</xdr:colOff>
      <xdr:row>274</xdr:row>
      <xdr:rowOff>381001</xdr:rowOff>
    </xdr:from>
    <xdr:to>
      <xdr:col>14</xdr:col>
      <xdr:colOff>400050</xdr:colOff>
      <xdr:row>288</xdr:row>
      <xdr:rowOff>161925</xdr:rowOff>
    </xdr:to>
    <xdr:sp macro="" textlink="">
      <xdr:nvSpPr>
        <xdr:cNvPr id="85" name="Right Brace 84"/>
        <xdr:cNvSpPr/>
      </xdr:nvSpPr>
      <xdr:spPr>
        <a:xfrm>
          <a:off x="9720262" y="53282851"/>
          <a:ext cx="357188" cy="2771774"/>
        </a:xfrm>
        <a:prstGeom prst="rightBrace">
          <a:avLst/>
        </a:prstGeom>
      </xdr:spPr>
      <xdr:style>
        <a:lnRef idx="2">
          <a:schemeClr val="accent6"/>
        </a:lnRef>
        <a:fillRef idx="0">
          <a:schemeClr val="accent6"/>
        </a:fillRef>
        <a:effectRef idx="1">
          <a:schemeClr val="accent6"/>
        </a:effectRef>
        <a:fontRef idx="minor">
          <a:schemeClr val="tx1"/>
        </a:fontRef>
      </xdr:style>
      <xdr:txBody>
        <a:bodyPr vertOverflow="clip" rtlCol="0" anchor="ctr"/>
        <a:lstStyle/>
        <a:p>
          <a:endParaRPr lang="en-GB"/>
        </a:p>
      </xdr:txBody>
    </xdr:sp>
    <xdr:clientData/>
  </xdr:twoCellAnchor>
  <xdr:twoCellAnchor>
    <xdr:from>
      <xdr:col>14</xdr:col>
      <xdr:colOff>495300</xdr:colOff>
      <xdr:row>278</xdr:row>
      <xdr:rowOff>133350</xdr:rowOff>
    </xdr:from>
    <xdr:to>
      <xdr:col>16</xdr:col>
      <xdr:colOff>476250</xdr:colOff>
      <xdr:row>285</xdr:row>
      <xdr:rowOff>127000</xdr:rowOff>
    </xdr:to>
    <xdr:sp macro="" textlink="">
      <xdr:nvSpPr>
        <xdr:cNvPr id="86" name="TextBox 85"/>
        <xdr:cNvSpPr txBox="1"/>
      </xdr:nvSpPr>
      <xdr:spPr>
        <a:xfrm>
          <a:off x="10464800" y="58775600"/>
          <a:ext cx="1208617" cy="1401233"/>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a:t>Drop down menu. Either</a:t>
          </a:r>
          <a:r>
            <a:rPr lang="en-GB" sz="1100" baseline="0"/>
            <a:t> select YES or NO. If NO, you need to explain why on the last page of the appraisal.</a:t>
          </a:r>
          <a:endParaRPr lang="en-GB" sz="1100"/>
        </a:p>
      </xdr:txBody>
    </xdr:sp>
    <xdr:clientData/>
  </xdr:twoCellAnchor>
  <xdr:twoCellAnchor>
    <xdr:from>
      <xdr:col>8</xdr:col>
      <xdr:colOff>0</xdr:colOff>
      <xdr:row>302</xdr:row>
      <xdr:rowOff>38100</xdr:rowOff>
    </xdr:from>
    <xdr:to>
      <xdr:col>8</xdr:col>
      <xdr:colOff>276226</xdr:colOff>
      <xdr:row>305</xdr:row>
      <xdr:rowOff>136451</xdr:rowOff>
    </xdr:to>
    <xdr:sp macro="" textlink="">
      <xdr:nvSpPr>
        <xdr:cNvPr id="87" name="Right Arrow 86"/>
        <xdr:cNvSpPr/>
      </xdr:nvSpPr>
      <xdr:spPr>
        <a:xfrm rot="16200000">
          <a:off x="5408650" y="58875575"/>
          <a:ext cx="679376" cy="276226"/>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9</xdr:col>
      <xdr:colOff>495300</xdr:colOff>
      <xdr:row>302</xdr:row>
      <xdr:rowOff>38100</xdr:rowOff>
    </xdr:from>
    <xdr:to>
      <xdr:col>10</xdr:col>
      <xdr:colOff>95251</xdr:colOff>
      <xdr:row>305</xdr:row>
      <xdr:rowOff>136451</xdr:rowOff>
    </xdr:to>
    <xdr:sp macro="" textlink="">
      <xdr:nvSpPr>
        <xdr:cNvPr id="89" name="Right Arrow 88"/>
        <xdr:cNvSpPr/>
      </xdr:nvSpPr>
      <xdr:spPr>
        <a:xfrm rot="16200000">
          <a:off x="6742150" y="58875575"/>
          <a:ext cx="679376" cy="276226"/>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6</xdr:col>
      <xdr:colOff>752475</xdr:colOff>
      <xdr:row>306</xdr:row>
      <xdr:rowOff>66674</xdr:rowOff>
    </xdr:from>
    <xdr:to>
      <xdr:col>8</xdr:col>
      <xdr:colOff>695325</xdr:colOff>
      <xdr:row>312</xdr:row>
      <xdr:rowOff>104775</xdr:rowOff>
    </xdr:to>
    <xdr:sp macro="" textlink="">
      <xdr:nvSpPr>
        <xdr:cNvPr id="90" name="TextBox 89"/>
        <xdr:cNvSpPr txBox="1"/>
      </xdr:nvSpPr>
      <xdr:spPr>
        <a:xfrm>
          <a:off x="4752975" y="59474099"/>
          <a:ext cx="1552575" cy="1190626"/>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a:t>Automatically</a:t>
          </a:r>
          <a:r>
            <a:rPr lang="en-GB" sz="1100" baseline="0"/>
            <a:t> done for you. This is your proposed profit or subsidy for the event. Negative: Subsidised. Positive: Profit</a:t>
          </a:r>
          <a:endParaRPr lang="en-GB" sz="1100"/>
        </a:p>
      </xdr:txBody>
    </xdr:sp>
    <xdr:clientData/>
  </xdr:twoCellAnchor>
  <xdr:twoCellAnchor>
    <xdr:from>
      <xdr:col>9</xdr:col>
      <xdr:colOff>28575</xdr:colOff>
      <xdr:row>305</xdr:row>
      <xdr:rowOff>184149</xdr:rowOff>
    </xdr:from>
    <xdr:to>
      <xdr:col>11</xdr:col>
      <xdr:colOff>238125</xdr:colOff>
      <xdr:row>312</xdr:row>
      <xdr:rowOff>127000</xdr:rowOff>
    </xdr:to>
    <xdr:sp macro="" textlink="">
      <xdr:nvSpPr>
        <xdr:cNvPr id="91" name="TextBox 90"/>
        <xdr:cNvSpPr txBox="1"/>
      </xdr:nvSpPr>
      <xdr:spPr>
        <a:xfrm>
          <a:off x="6516158" y="60657316"/>
          <a:ext cx="1553634" cy="1286934"/>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nSpc>
              <a:spcPts val="1200"/>
            </a:lnSpc>
          </a:pPr>
          <a:r>
            <a:rPr lang="en-GB" sz="1100"/>
            <a:t>Automatically</a:t>
          </a:r>
          <a:r>
            <a:rPr lang="en-GB" sz="1100" baseline="0"/>
            <a:t> done for you. This is your ACTUAL profit or subsidy for the event.</a:t>
          </a:r>
          <a:r>
            <a:rPr lang="en-GB" sz="1100" baseline="0">
              <a:solidFill>
                <a:schemeClr val="dk1"/>
              </a:solidFill>
              <a:latin typeface="+mn-lt"/>
              <a:ea typeface="+mn-ea"/>
              <a:cs typeface="+mn-cs"/>
            </a:rPr>
            <a:t>Negative: Subsidised. Positive: Profit</a:t>
          </a:r>
          <a:endParaRPr lang="en-GB" sz="1100"/>
        </a:p>
      </xdr:txBody>
    </xdr:sp>
    <xdr:clientData/>
  </xdr:twoCellAnchor>
  <xdr:twoCellAnchor>
    <xdr:from>
      <xdr:col>1</xdr:col>
      <xdr:colOff>560425</xdr:colOff>
      <xdr:row>304</xdr:row>
      <xdr:rowOff>153950</xdr:rowOff>
    </xdr:from>
    <xdr:to>
      <xdr:col>2</xdr:col>
      <xdr:colOff>458751</xdr:colOff>
      <xdr:row>306</xdr:row>
      <xdr:rowOff>49176</xdr:rowOff>
    </xdr:to>
    <xdr:sp macro="" textlink="">
      <xdr:nvSpPr>
        <xdr:cNvPr id="92" name="Right Arrow 91"/>
        <xdr:cNvSpPr/>
      </xdr:nvSpPr>
      <xdr:spPr>
        <a:xfrm rot="12875300">
          <a:off x="1341475" y="59180375"/>
          <a:ext cx="679376" cy="276226"/>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2</xdr:col>
      <xdr:colOff>533400</xdr:colOff>
      <xdr:row>305</xdr:row>
      <xdr:rowOff>57149</xdr:rowOff>
    </xdr:from>
    <xdr:to>
      <xdr:col>5</xdr:col>
      <xdr:colOff>428625</xdr:colOff>
      <xdr:row>309</xdr:row>
      <xdr:rowOff>105833</xdr:rowOff>
    </xdr:to>
    <xdr:sp macro="" textlink="">
      <xdr:nvSpPr>
        <xdr:cNvPr id="93" name="TextBox 92"/>
        <xdr:cNvSpPr txBox="1"/>
      </xdr:nvSpPr>
      <xdr:spPr>
        <a:xfrm>
          <a:off x="2099733" y="64096899"/>
          <a:ext cx="1916642" cy="810684"/>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nSpc>
              <a:spcPts val="1100"/>
            </a:lnSpc>
          </a:pPr>
          <a:r>
            <a:rPr lang="en-GB" sz="1100"/>
            <a:t>Input</a:t>
          </a:r>
          <a:r>
            <a:rPr lang="en-GB" sz="1100" baseline="0"/>
            <a:t> comments to why there is a variance. Or any comments the Guild need to know</a:t>
          </a:r>
          <a:endParaRPr lang="en-GB" sz="1100"/>
        </a:p>
      </xdr:txBody>
    </xdr:sp>
    <xdr:clientData/>
  </xdr:twoCellAnchor>
  <xdr:twoCellAnchor>
    <xdr:from>
      <xdr:col>12</xdr:col>
      <xdr:colOff>609599</xdr:colOff>
      <xdr:row>316</xdr:row>
      <xdr:rowOff>0</xdr:rowOff>
    </xdr:from>
    <xdr:to>
      <xdr:col>13</xdr:col>
      <xdr:colOff>238124</xdr:colOff>
      <xdr:row>318</xdr:row>
      <xdr:rowOff>66675</xdr:rowOff>
    </xdr:to>
    <xdr:sp macro="" textlink="">
      <xdr:nvSpPr>
        <xdr:cNvPr id="102" name="Right Brace 101"/>
        <xdr:cNvSpPr/>
      </xdr:nvSpPr>
      <xdr:spPr>
        <a:xfrm>
          <a:off x="9010649" y="65674875"/>
          <a:ext cx="238125" cy="466725"/>
        </a:xfrm>
        <a:prstGeom prst="rightBrace">
          <a:avLst/>
        </a:prstGeom>
      </xdr:spPr>
      <xdr:style>
        <a:lnRef idx="2">
          <a:schemeClr val="accent6"/>
        </a:lnRef>
        <a:fillRef idx="0">
          <a:schemeClr val="accent6"/>
        </a:fillRef>
        <a:effectRef idx="1">
          <a:schemeClr val="accent6"/>
        </a:effectRef>
        <a:fontRef idx="minor">
          <a:schemeClr val="tx1"/>
        </a:fontRef>
      </xdr:style>
      <xdr:txBody>
        <a:bodyPr vertOverflow="clip" rtlCol="0" anchor="ctr"/>
        <a:lstStyle/>
        <a:p>
          <a:endParaRPr lang="en-GB"/>
        </a:p>
      </xdr:txBody>
    </xdr:sp>
    <xdr:clientData/>
  </xdr:twoCellAnchor>
  <xdr:twoCellAnchor>
    <xdr:from>
      <xdr:col>13</xdr:col>
      <xdr:colOff>352424</xdr:colOff>
      <xdr:row>315</xdr:row>
      <xdr:rowOff>95250</xdr:rowOff>
    </xdr:from>
    <xdr:to>
      <xdr:col>16</xdr:col>
      <xdr:colOff>95249</xdr:colOff>
      <xdr:row>319</xdr:row>
      <xdr:rowOff>95250</xdr:rowOff>
    </xdr:to>
    <xdr:sp macro="" textlink="">
      <xdr:nvSpPr>
        <xdr:cNvPr id="103" name="TextBox 102"/>
        <xdr:cNvSpPr txBox="1"/>
      </xdr:nvSpPr>
      <xdr:spPr>
        <a:xfrm>
          <a:off x="9363074" y="65570100"/>
          <a:ext cx="1628775" cy="790575"/>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nSpc>
              <a:spcPts val="1100"/>
            </a:lnSpc>
          </a:pPr>
          <a:r>
            <a:rPr lang="en-GB" sz="1100"/>
            <a:t>Drop down list.</a:t>
          </a:r>
          <a:r>
            <a:rPr lang="en-GB" sz="1100" baseline="0"/>
            <a:t> Please pick your role as a RA. e.g. President/Entertainment</a:t>
          </a:r>
          <a:endParaRPr lang="en-GB" sz="1100"/>
        </a:p>
      </xdr:txBody>
    </xdr:sp>
    <xdr:clientData/>
  </xdr:twoCellAnchor>
  <xdr:twoCellAnchor>
    <xdr:from>
      <xdr:col>14</xdr:col>
      <xdr:colOff>57150</xdr:colOff>
      <xdr:row>320</xdr:row>
      <xdr:rowOff>19050</xdr:rowOff>
    </xdr:from>
    <xdr:to>
      <xdr:col>14</xdr:col>
      <xdr:colOff>249187</xdr:colOff>
      <xdr:row>323</xdr:row>
      <xdr:rowOff>94384</xdr:rowOff>
    </xdr:to>
    <xdr:sp macro="" textlink="">
      <xdr:nvSpPr>
        <xdr:cNvPr id="104" name="Right Brace 103"/>
        <xdr:cNvSpPr/>
      </xdr:nvSpPr>
      <xdr:spPr>
        <a:xfrm>
          <a:off x="9734550" y="66484500"/>
          <a:ext cx="192037" cy="675409"/>
        </a:xfrm>
        <a:prstGeom prst="rightBrace">
          <a:avLst/>
        </a:prstGeom>
      </xdr:spPr>
      <xdr:style>
        <a:lnRef idx="2">
          <a:schemeClr val="accent6"/>
        </a:lnRef>
        <a:fillRef idx="0">
          <a:schemeClr val="accent6"/>
        </a:fillRef>
        <a:effectRef idx="1">
          <a:schemeClr val="accent6"/>
        </a:effectRef>
        <a:fontRef idx="minor">
          <a:schemeClr val="tx1"/>
        </a:fontRef>
      </xdr:style>
      <xdr:txBody>
        <a:bodyPr vertOverflow="clip" rtlCol="0" anchor="ctr"/>
        <a:lstStyle/>
        <a:p>
          <a:endParaRPr lang="en-GB"/>
        </a:p>
      </xdr:txBody>
    </xdr:sp>
    <xdr:clientData/>
  </xdr:twoCellAnchor>
  <xdr:twoCellAnchor>
    <xdr:from>
      <xdr:col>14</xdr:col>
      <xdr:colOff>419101</xdr:colOff>
      <xdr:row>320</xdr:row>
      <xdr:rowOff>180975</xdr:rowOff>
    </xdr:from>
    <xdr:to>
      <xdr:col>16</xdr:col>
      <xdr:colOff>390525</xdr:colOff>
      <xdr:row>322</xdr:row>
      <xdr:rowOff>152400</xdr:rowOff>
    </xdr:to>
    <xdr:sp macro="" textlink="">
      <xdr:nvSpPr>
        <xdr:cNvPr id="105" name="TextBox 104"/>
        <xdr:cNvSpPr txBox="1"/>
      </xdr:nvSpPr>
      <xdr:spPr>
        <a:xfrm>
          <a:off x="10096501" y="66646425"/>
          <a:ext cx="1190624" cy="371475"/>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a:t>OFFIC</a:t>
          </a:r>
          <a:r>
            <a:rPr lang="en-GB" sz="1100" baseline="0"/>
            <a:t>E USE ONLY</a:t>
          </a:r>
          <a:endParaRPr lang="en-GB" sz="1100"/>
        </a:p>
      </xdr:txBody>
    </xdr:sp>
    <xdr:clientData/>
  </xdr:twoCellAnchor>
  <xdr:twoCellAnchor>
    <xdr:from>
      <xdr:col>10</xdr:col>
      <xdr:colOff>490548</xdr:colOff>
      <xdr:row>165</xdr:row>
      <xdr:rowOff>132762</xdr:rowOff>
    </xdr:from>
    <xdr:to>
      <xdr:col>11</xdr:col>
      <xdr:colOff>89328</xdr:colOff>
      <xdr:row>169</xdr:row>
      <xdr:rowOff>169428</xdr:rowOff>
    </xdr:to>
    <xdr:sp macro="" textlink="">
      <xdr:nvSpPr>
        <xdr:cNvPr id="106" name="Right Arrow 105"/>
        <xdr:cNvSpPr/>
      </xdr:nvSpPr>
      <xdr:spPr>
        <a:xfrm rot="7145041">
          <a:off x="7348680" y="31774680"/>
          <a:ext cx="798666" cy="265530"/>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11</xdr:col>
      <xdr:colOff>266700</xdr:colOff>
      <xdr:row>161</xdr:row>
      <xdr:rowOff>76200</xdr:rowOff>
    </xdr:from>
    <xdr:to>
      <xdr:col>13</xdr:col>
      <xdr:colOff>333375</xdr:colOff>
      <xdr:row>168</xdr:row>
      <xdr:rowOff>76200</xdr:rowOff>
    </xdr:to>
    <xdr:sp macro="" textlink="">
      <xdr:nvSpPr>
        <xdr:cNvPr id="107" name="TextBox 106"/>
        <xdr:cNvSpPr txBox="1"/>
      </xdr:nvSpPr>
      <xdr:spPr>
        <a:xfrm>
          <a:off x="8077200" y="31003875"/>
          <a:ext cx="1285875" cy="1333500"/>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a:t>This</a:t>
          </a:r>
          <a:r>
            <a:rPr lang="en-GB" sz="1100" baseline="0"/>
            <a:t> is what you are looking to charge per resident. Enter MANUALLY.  e.g. Ticket price for each resident.</a:t>
          </a:r>
          <a:endParaRPr lang="en-GB" sz="1100"/>
        </a:p>
      </xdr:txBody>
    </xdr:sp>
    <xdr:clientData/>
  </xdr:twoCellAnchor>
  <xdr:twoCellAnchor>
    <xdr:from>
      <xdr:col>0</xdr:col>
      <xdr:colOff>21167</xdr:colOff>
      <xdr:row>9</xdr:row>
      <xdr:rowOff>63502</xdr:rowOff>
    </xdr:from>
    <xdr:to>
      <xdr:col>16</xdr:col>
      <xdr:colOff>455084</xdr:colOff>
      <xdr:row>16</xdr:row>
      <xdr:rowOff>10584</xdr:rowOff>
    </xdr:to>
    <xdr:sp macro="" textlink="">
      <xdr:nvSpPr>
        <xdr:cNvPr id="110" name="TextBox 109"/>
        <xdr:cNvSpPr txBox="1"/>
      </xdr:nvSpPr>
      <xdr:spPr>
        <a:xfrm>
          <a:off x="21167" y="1852085"/>
          <a:ext cx="11440584" cy="1227666"/>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wrap="square" rtlCol="0" anchor="t"/>
        <a:lstStyle/>
        <a:p>
          <a:r>
            <a:rPr lang="en-GB" sz="1800" b="1"/>
            <a:t>IMPORTANT</a:t>
          </a:r>
          <a:r>
            <a:rPr lang="en-GB" sz="1800"/>
            <a:t>:</a:t>
          </a:r>
          <a:r>
            <a:rPr lang="en-GB" sz="1800" baseline="0"/>
            <a:t> Both the Proposal and Appraisal should be sent by either:</a:t>
          </a:r>
        </a:p>
        <a:p>
          <a:r>
            <a:rPr lang="en-GB" sz="1800" baseline="0"/>
            <a:t>1 - </a:t>
          </a:r>
          <a:r>
            <a:rPr lang="en-GB" sz="1800" baseline="0">
              <a:solidFill>
                <a:srgbClr val="FF0000"/>
              </a:solidFill>
            </a:rPr>
            <a:t>EMAIL</a:t>
          </a:r>
          <a:r>
            <a:rPr lang="en-GB" sz="1800" baseline="0"/>
            <a:t>:</a:t>
          </a:r>
          <a:r>
            <a:rPr lang="en-GB" sz="1800" baseline="0">
              <a:solidFill>
                <a:srgbClr val="00B050"/>
              </a:solidFill>
            </a:rPr>
            <a:t> studentgroups@guild.bham.ac.uk  </a:t>
          </a:r>
          <a:r>
            <a:rPr lang="en-GB" sz="1800" baseline="0"/>
            <a:t>(As you will be unable to 'sign-off' the proposal/appraisal electrontically, two seperate emails should be sent in to verify the proposal/appraisal. One of which should be authorised by either the PRESIDENT/TREASURER. Bacially the same rules as old proposal/appraisal).</a:t>
          </a:r>
        </a:p>
        <a:p>
          <a:r>
            <a:rPr lang="en-GB" sz="1800" baseline="0"/>
            <a:t>2 - </a:t>
          </a:r>
          <a:r>
            <a:rPr lang="en-GB" sz="1800" baseline="0">
              <a:solidFill>
                <a:srgbClr val="FF0000"/>
              </a:solidFill>
            </a:rPr>
            <a:t>HARDCOPY: </a:t>
          </a:r>
          <a:r>
            <a:rPr lang="en-GB" sz="1800" baseline="0"/>
            <a:t>Print off, sign-off, and handing it in physically to StuDev.  </a:t>
          </a:r>
          <a:endParaRPr lang="en-GB" sz="1800"/>
        </a:p>
      </xdr:txBody>
    </xdr:sp>
    <xdr:clientData/>
  </xdr:twoCellAnchor>
  <xdr:twoCellAnchor>
    <xdr:from>
      <xdr:col>0</xdr:col>
      <xdr:colOff>21167</xdr:colOff>
      <xdr:row>16</xdr:row>
      <xdr:rowOff>74082</xdr:rowOff>
    </xdr:from>
    <xdr:to>
      <xdr:col>16</xdr:col>
      <xdr:colOff>476250</xdr:colOff>
      <xdr:row>20</xdr:row>
      <xdr:rowOff>105833</xdr:rowOff>
    </xdr:to>
    <xdr:sp macro="" textlink="">
      <xdr:nvSpPr>
        <xdr:cNvPr id="111" name="TextBox 110"/>
        <xdr:cNvSpPr txBox="1"/>
      </xdr:nvSpPr>
      <xdr:spPr>
        <a:xfrm>
          <a:off x="21167" y="3428999"/>
          <a:ext cx="11652250" cy="730251"/>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wrap="square" rtlCol="0" anchor="t"/>
        <a:lstStyle/>
        <a:p>
          <a:r>
            <a:rPr lang="en-GB" sz="1800" b="1">
              <a:solidFill>
                <a:schemeClr val="dk1"/>
              </a:solidFill>
              <a:latin typeface="+mn-lt"/>
              <a:ea typeface="+mn-ea"/>
              <a:cs typeface="+mn-cs"/>
            </a:rPr>
            <a:t>IMPORTANT</a:t>
          </a:r>
          <a:r>
            <a:rPr lang="en-GB" sz="1800" b="0">
              <a:solidFill>
                <a:schemeClr val="dk1"/>
              </a:solidFill>
              <a:latin typeface="+mn-lt"/>
              <a:ea typeface="+mn-ea"/>
              <a:cs typeface="+mn-cs"/>
            </a:rPr>
            <a:t>:</a:t>
          </a:r>
          <a:r>
            <a:rPr lang="en-GB" sz="1800" b="0" baseline="0">
              <a:solidFill>
                <a:schemeClr val="dk1"/>
              </a:solidFill>
              <a:latin typeface="+mn-lt"/>
              <a:ea typeface="+mn-ea"/>
              <a:cs typeface="+mn-cs"/>
            </a:rPr>
            <a:t>  Please remember to 'SAVE'  this 'Activity Proposal and Appraisal 2010' to your computer.  Once your Proposal is done, you will need to access to it fill out your Appraisal. </a:t>
          </a:r>
          <a:endParaRPr lang="en-GB" sz="1800" b="0"/>
        </a:p>
      </xdr:txBody>
    </xdr:sp>
    <xdr:clientData/>
  </xdr:twoCellAnchor>
  <xdr:twoCellAnchor>
    <xdr:from>
      <xdr:col>10</xdr:col>
      <xdr:colOff>574135</xdr:colOff>
      <xdr:row>141</xdr:row>
      <xdr:rowOff>80403</xdr:rowOff>
    </xdr:from>
    <xdr:to>
      <xdr:col>13</xdr:col>
      <xdr:colOff>252840</xdr:colOff>
      <xdr:row>143</xdr:row>
      <xdr:rowOff>10681</xdr:rowOff>
    </xdr:to>
    <xdr:sp macro="" textlink="">
      <xdr:nvSpPr>
        <xdr:cNvPr id="101" name="Right Arrow 100"/>
        <xdr:cNvSpPr/>
      </xdr:nvSpPr>
      <xdr:spPr>
        <a:xfrm rot="9770093">
          <a:off x="8109468" y="31311820"/>
          <a:ext cx="1827122" cy="332444"/>
        </a:xfrm>
        <a:prstGeom prst="rightArrow">
          <a:avLst>
            <a:gd name="adj1" fmla="val 33938"/>
            <a:gd name="adj2" fmla="val 61090"/>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13</xdr:col>
      <xdr:colOff>211667</xdr:colOff>
      <xdr:row>136</xdr:row>
      <xdr:rowOff>84668</xdr:rowOff>
    </xdr:from>
    <xdr:to>
      <xdr:col>17</xdr:col>
      <xdr:colOff>158751</xdr:colOff>
      <xdr:row>140</xdr:row>
      <xdr:rowOff>105834</xdr:rowOff>
    </xdr:to>
    <xdr:sp macro="" textlink="">
      <xdr:nvSpPr>
        <xdr:cNvPr id="112" name="TextBox 111"/>
        <xdr:cNvSpPr txBox="1"/>
      </xdr:nvSpPr>
      <xdr:spPr>
        <a:xfrm>
          <a:off x="9694334" y="30310668"/>
          <a:ext cx="2455334" cy="825499"/>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b="0" baseline="0"/>
            <a:t>This figure will be </a:t>
          </a:r>
          <a:r>
            <a:rPr lang="en-GB" sz="1100" b="1" baseline="0"/>
            <a:t>NET VAT + NO VAT</a:t>
          </a:r>
          <a:r>
            <a:rPr lang="en-GB" sz="1100" b="0" baseline="0"/>
            <a:t>. These are the figures that should show up on your Statements. For office use only, </a:t>
          </a:r>
          <a:r>
            <a:rPr lang="en-GB" sz="1100" b="1" baseline="0"/>
            <a:t>BUT GOOD TO UNDERSTAND</a:t>
          </a:r>
          <a:endParaRPr lang="en-GB" sz="1100" b="1"/>
        </a:p>
      </xdr:txBody>
    </xdr:sp>
    <xdr:clientData/>
  </xdr:twoCellAnchor>
  <xdr:twoCellAnchor>
    <xdr:from>
      <xdr:col>12</xdr:col>
      <xdr:colOff>52916</xdr:colOff>
      <xdr:row>119</xdr:row>
      <xdr:rowOff>21167</xdr:rowOff>
    </xdr:from>
    <xdr:to>
      <xdr:col>12</xdr:col>
      <xdr:colOff>491066</xdr:colOff>
      <xdr:row>119</xdr:row>
      <xdr:rowOff>202142</xdr:rowOff>
    </xdr:to>
    <xdr:sp macro="" textlink="">
      <xdr:nvSpPr>
        <xdr:cNvPr id="113" name="Right Arrow 112"/>
        <xdr:cNvSpPr/>
      </xdr:nvSpPr>
      <xdr:spPr>
        <a:xfrm rot="10800000">
          <a:off x="9122833" y="26659417"/>
          <a:ext cx="438150" cy="180975"/>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12</xdr:col>
      <xdr:colOff>42334</xdr:colOff>
      <xdr:row>120</xdr:row>
      <xdr:rowOff>31750</xdr:rowOff>
    </xdr:from>
    <xdr:to>
      <xdr:col>12</xdr:col>
      <xdr:colOff>480484</xdr:colOff>
      <xdr:row>121</xdr:row>
      <xdr:rowOff>1059</xdr:rowOff>
    </xdr:to>
    <xdr:sp macro="" textlink="">
      <xdr:nvSpPr>
        <xdr:cNvPr id="114" name="Right Arrow 113"/>
        <xdr:cNvSpPr/>
      </xdr:nvSpPr>
      <xdr:spPr>
        <a:xfrm rot="10800000">
          <a:off x="9112251" y="26881667"/>
          <a:ext cx="438150" cy="180975"/>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12</xdr:col>
      <xdr:colOff>518583</xdr:colOff>
      <xdr:row>118</xdr:row>
      <xdr:rowOff>439207</xdr:rowOff>
    </xdr:from>
    <xdr:to>
      <xdr:col>15</xdr:col>
      <xdr:colOff>357717</xdr:colOff>
      <xdr:row>122</xdr:row>
      <xdr:rowOff>138045</xdr:rowOff>
    </xdr:to>
    <xdr:sp macro="" textlink="">
      <xdr:nvSpPr>
        <xdr:cNvPr id="115" name="TextBox 114"/>
        <xdr:cNvSpPr txBox="1"/>
      </xdr:nvSpPr>
      <xdr:spPr>
        <a:xfrm>
          <a:off x="9588500" y="26405415"/>
          <a:ext cx="1733550" cy="1005417"/>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a:t>This is purely</a:t>
          </a:r>
          <a:r>
            <a:rPr lang="en-GB" sz="1100" baseline="0"/>
            <a:t> for office use only but can be a guide to easily identify where you are spending most your money</a:t>
          </a:r>
        </a:p>
        <a:p>
          <a:pPr>
            <a:lnSpc>
              <a:spcPts val="1200"/>
            </a:lnSpc>
          </a:pPr>
          <a:endParaRPr lang="en-GB" sz="1100" baseline="0"/>
        </a:p>
        <a:p>
          <a:pPr>
            <a:lnSpc>
              <a:spcPts val="1100"/>
            </a:lnSpc>
          </a:pPr>
          <a:endParaRPr lang="en-GB" sz="1100"/>
        </a:p>
      </xdr:txBody>
    </xdr:sp>
    <xdr:clientData/>
  </xdr:twoCellAnchor>
  <xdr:twoCellAnchor>
    <xdr:from>
      <xdr:col>12</xdr:col>
      <xdr:colOff>21166</xdr:colOff>
      <xdr:row>145</xdr:row>
      <xdr:rowOff>0</xdr:rowOff>
    </xdr:from>
    <xdr:to>
      <xdr:col>12</xdr:col>
      <xdr:colOff>459316</xdr:colOff>
      <xdr:row>145</xdr:row>
      <xdr:rowOff>180975</xdr:rowOff>
    </xdr:to>
    <xdr:sp macro="" textlink="">
      <xdr:nvSpPr>
        <xdr:cNvPr id="116" name="Right Arrow 115"/>
        <xdr:cNvSpPr/>
      </xdr:nvSpPr>
      <xdr:spPr>
        <a:xfrm rot="10800000">
          <a:off x="9091083" y="32448500"/>
          <a:ext cx="438150" cy="180975"/>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12</xdr:col>
      <xdr:colOff>14821</xdr:colOff>
      <xdr:row>146</xdr:row>
      <xdr:rowOff>14814</xdr:rowOff>
    </xdr:from>
    <xdr:to>
      <xdr:col>12</xdr:col>
      <xdr:colOff>452971</xdr:colOff>
      <xdr:row>146</xdr:row>
      <xdr:rowOff>195789</xdr:rowOff>
    </xdr:to>
    <xdr:sp macro="" textlink="">
      <xdr:nvSpPr>
        <xdr:cNvPr id="117" name="Right Arrow 116"/>
        <xdr:cNvSpPr/>
      </xdr:nvSpPr>
      <xdr:spPr>
        <a:xfrm rot="10800000">
          <a:off x="9084738" y="32674981"/>
          <a:ext cx="438150" cy="180975"/>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12</xdr:col>
      <xdr:colOff>486833</xdr:colOff>
      <xdr:row>144</xdr:row>
      <xdr:rowOff>285750</xdr:rowOff>
    </xdr:from>
    <xdr:to>
      <xdr:col>15</xdr:col>
      <xdr:colOff>325967</xdr:colOff>
      <xdr:row>148</xdr:row>
      <xdr:rowOff>42334</xdr:rowOff>
    </xdr:to>
    <xdr:sp macro="" textlink="">
      <xdr:nvSpPr>
        <xdr:cNvPr id="118" name="TextBox 117"/>
        <xdr:cNvSpPr txBox="1"/>
      </xdr:nvSpPr>
      <xdr:spPr>
        <a:xfrm>
          <a:off x="9556750" y="32120417"/>
          <a:ext cx="1733550" cy="1005417"/>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a:t>This is purely</a:t>
          </a:r>
          <a:r>
            <a:rPr lang="en-GB" sz="1100" baseline="0"/>
            <a:t> for office use only but can be a guide to easily identify where you are spending most your money</a:t>
          </a:r>
        </a:p>
        <a:p>
          <a:pPr>
            <a:lnSpc>
              <a:spcPts val="1200"/>
            </a:lnSpc>
          </a:pPr>
          <a:endParaRPr lang="en-GB" sz="1100" baseline="0"/>
        </a:p>
        <a:p>
          <a:pPr>
            <a:lnSpc>
              <a:spcPts val="1200"/>
            </a:lnSpc>
          </a:pPr>
          <a:endParaRPr lang="en-GB" sz="1100"/>
        </a:p>
      </xdr:txBody>
    </xdr:sp>
    <xdr:clientData/>
  </xdr:twoCellAnchor>
  <xdr:twoCellAnchor>
    <xdr:from>
      <xdr:col>8</xdr:col>
      <xdr:colOff>719666</xdr:colOff>
      <xdr:row>264</xdr:row>
      <xdr:rowOff>95250</xdr:rowOff>
    </xdr:from>
    <xdr:to>
      <xdr:col>10</xdr:col>
      <xdr:colOff>486832</xdr:colOff>
      <xdr:row>270</xdr:row>
      <xdr:rowOff>42332</xdr:rowOff>
    </xdr:to>
    <xdr:sp macro="" textlink="">
      <xdr:nvSpPr>
        <xdr:cNvPr id="119" name="TextBox 118"/>
        <xdr:cNvSpPr txBox="1"/>
      </xdr:nvSpPr>
      <xdr:spPr>
        <a:xfrm>
          <a:off x="6741583" y="57139417"/>
          <a:ext cx="1280582" cy="1090082"/>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wrap="square" rtlCol="0" anchor="t"/>
        <a:lstStyle/>
        <a:p>
          <a:pPr>
            <a:lnSpc>
              <a:spcPts val="1200"/>
            </a:lnSpc>
          </a:pPr>
          <a:r>
            <a:rPr lang="en-GB" sz="1100"/>
            <a:t>DID YOU USE YOUR EMERGENCY FUND? IF YOU DID</a:t>
          </a:r>
          <a:r>
            <a:rPr lang="en-GB" sz="1100" baseline="0"/>
            <a:t> - ENTER THE VALUE</a:t>
          </a:r>
          <a:endParaRPr lang="en-GB" sz="1100"/>
        </a:p>
      </xdr:txBody>
    </xdr:sp>
    <xdr:clientData/>
  </xdr:twoCellAnchor>
  <xdr:twoCellAnchor>
    <xdr:from>
      <xdr:col>7</xdr:col>
      <xdr:colOff>164730</xdr:colOff>
      <xdr:row>268</xdr:row>
      <xdr:rowOff>1778</xdr:rowOff>
    </xdr:from>
    <xdr:to>
      <xdr:col>8</xdr:col>
      <xdr:colOff>758754</xdr:colOff>
      <xdr:row>269</xdr:row>
      <xdr:rowOff>150208</xdr:rowOff>
    </xdr:to>
    <xdr:sp macro="" textlink="">
      <xdr:nvSpPr>
        <xdr:cNvPr id="120" name="Right Arrow 119"/>
        <xdr:cNvSpPr/>
      </xdr:nvSpPr>
      <xdr:spPr>
        <a:xfrm rot="8684262">
          <a:off x="5572813" y="57807945"/>
          <a:ext cx="1207858" cy="338930"/>
        </a:xfrm>
        <a:prstGeom prst="rightArrow">
          <a:avLst>
            <a:gd name="adj1" fmla="val 36893"/>
            <a:gd name="adj2" fmla="val 5794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endParaRPr lang="en-GB"/>
        </a:p>
      </xdr:txBody>
    </xdr:sp>
    <xdr:clientData/>
  </xdr:twoCellAnchor>
  <xdr:twoCellAnchor>
    <xdr:from>
      <xdr:col>18</xdr:col>
      <xdr:colOff>0</xdr:colOff>
      <xdr:row>236</xdr:row>
      <xdr:rowOff>0</xdr:rowOff>
    </xdr:from>
    <xdr:to>
      <xdr:col>18</xdr:col>
      <xdr:colOff>357188</xdr:colOff>
      <xdr:row>248</xdr:row>
      <xdr:rowOff>183091</xdr:rowOff>
    </xdr:to>
    <xdr:sp macro="" textlink="">
      <xdr:nvSpPr>
        <xdr:cNvPr id="121" name="Right Brace 120"/>
        <xdr:cNvSpPr/>
      </xdr:nvSpPr>
      <xdr:spPr>
        <a:xfrm>
          <a:off x="12805833" y="51540833"/>
          <a:ext cx="357188" cy="2723091"/>
        </a:xfrm>
        <a:prstGeom prst="rightBrace">
          <a:avLst/>
        </a:prstGeom>
      </xdr:spPr>
      <xdr:style>
        <a:lnRef idx="2">
          <a:schemeClr val="accent6"/>
        </a:lnRef>
        <a:fillRef idx="0">
          <a:schemeClr val="accent6"/>
        </a:fillRef>
        <a:effectRef idx="1">
          <a:schemeClr val="accent6"/>
        </a:effectRef>
        <a:fontRef idx="minor">
          <a:schemeClr val="tx1"/>
        </a:fontRef>
      </xdr:style>
      <xdr:txBody>
        <a:bodyPr vertOverflow="clip" rtlCol="0" anchor="ctr"/>
        <a:lstStyle/>
        <a:p>
          <a:endParaRPr lang="en-GB"/>
        </a:p>
      </xdr:txBody>
    </xdr:sp>
    <xdr:clientData/>
  </xdr:twoCellAnchor>
  <xdr:twoCellAnchor>
    <xdr:from>
      <xdr:col>18</xdr:col>
      <xdr:colOff>433915</xdr:colOff>
      <xdr:row>240</xdr:row>
      <xdr:rowOff>74083</xdr:rowOff>
    </xdr:from>
    <xdr:to>
      <xdr:col>20</xdr:col>
      <xdr:colOff>414865</xdr:colOff>
      <xdr:row>244</xdr:row>
      <xdr:rowOff>105833</xdr:rowOff>
    </xdr:to>
    <xdr:sp macro="" textlink="">
      <xdr:nvSpPr>
        <xdr:cNvPr id="122" name="TextBox 121"/>
        <xdr:cNvSpPr txBox="1"/>
      </xdr:nvSpPr>
      <xdr:spPr>
        <a:xfrm>
          <a:off x="13239748" y="52461583"/>
          <a:ext cx="1208617" cy="878417"/>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nSpc>
              <a:spcPts val="1200"/>
            </a:lnSpc>
          </a:pPr>
          <a:r>
            <a:rPr lang="en-GB" sz="1100"/>
            <a:t>For office use only , checks</a:t>
          </a:r>
          <a:r>
            <a:rPr lang="en-GB" sz="1100" baseline="0"/>
            <a:t> the actual subsidy for analysis</a:t>
          </a:r>
        </a:p>
        <a:p>
          <a:endParaRPr lang="en-GB" sz="1100"/>
        </a:p>
      </xdr:txBody>
    </xdr:sp>
    <xdr:clientData/>
  </xdr:twoCellAnchor>
  <xdr:twoCellAnchor>
    <xdr:from>
      <xdr:col>18</xdr:col>
      <xdr:colOff>0</xdr:colOff>
      <xdr:row>275</xdr:row>
      <xdr:rowOff>0</xdr:rowOff>
    </xdr:from>
    <xdr:to>
      <xdr:col>18</xdr:col>
      <xdr:colOff>357188</xdr:colOff>
      <xdr:row>288</xdr:row>
      <xdr:rowOff>201084</xdr:rowOff>
    </xdr:to>
    <xdr:sp macro="" textlink="">
      <xdr:nvSpPr>
        <xdr:cNvPr id="123" name="Right Brace 122"/>
        <xdr:cNvSpPr/>
      </xdr:nvSpPr>
      <xdr:spPr>
        <a:xfrm>
          <a:off x="12805833" y="59520667"/>
          <a:ext cx="357188" cy="2952750"/>
        </a:xfrm>
        <a:prstGeom prst="rightBrace">
          <a:avLst/>
        </a:prstGeom>
      </xdr:spPr>
      <xdr:style>
        <a:lnRef idx="2">
          <a:schemeClr val="accent6"/>
        </a:lnRef>
        <a:fillRef idx="0">
          <a:schemeClr val="accent6"/>
        </a:fillRef>
        <a:effectRef idx="1">
          <a:schemeClr val="accent6"/>
        </a:effectRef>
        <a:fontRef idx="minor">
          <a:schemeClr val="tx1"/>
        </a:fontRef>
      </xdr:style>
      <xdr:txBody>
        <a:bodyPr vertOverflow="clip" rtlCol="0" anchor="ctr"/>
        <a:lstStyle/>
        <a:p>
          <a:endParaRPr lang="en-GB"/>
        </a:p>
      </xdr:txBody>
    </xdr:sp>
    <xdr:clientData/>
  </xdr:twoCellAnchor>
  <xdr:twoCellAnchor>
    <xdr:from>
      <xdr:col>18</xdr:col>
      <xdr:colOff>433915</xdr:colOff>
      <xdr:row>279</xdr:row>
      <xdr:rowOff>74083</xdr:rowOff>
    </xdr:from>
    <xdr:to>
      <xdr:col>20</xdr:col>
      <xdr:colOff>414865</xdr:colOff>
      <xdr:row>283</xdr:row>
      <xdr:rowOff>105833</xdr:rowOff>
    </xdr:to>
    <xdr:sp macro="" textlink="">
      <xdr:nvSpPr>
        <xdr:cNvPr id="124" name="TextBox 123"/>
        <xdr:cNvSpPr txBox="1"/>
      </xdr:nvSpPr>
      <xdr:spPr>
        <a:xfrm>
          <a:off x="13239748" y="52461583"/>
          <a:ext cx="1208617" cy="878417"/>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nSpc>
              <a:spcPts val="1200"/>
            </a:lnSpc>
          </a:pPr>
          <a:r>
            <a:rPr lang="en-GB" sz="1100"/>
            <a:t>For office use only , checks</a:t>
          </a:r>
          <a:r>
            <a:rPr lang="en-GB" sz="1100" baseline="0"/>
            <a:t> the actual subsidy for analysis</a:t>
          </a: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15</xdr:row>
      <xdr:rowOff>85726</xdr:rowOff>
    </xdr:from>
    <xdr:to>
      <xdr:col>10</xdr:col>
      <xdr:colOff>476250</xdr:colOff>
      <xdr:row>25</xdr:row>
      <xdr:rowOff>114301</xdr:rowOff>
    </xdr:to>
    <xdr:sp macro="" textlink="" fLocksText="0">
      <xdr:nvSpPr>
        <xdr:cNvPr id="3" name="TextBox 2"/>
        <xdr:cNvSpPr txBox="1"/>
      </xdr:nvSpPr>
      <xdr:spPr>
        <a:xfrm>
          <a:off x="9525" y="3333751"/>
          <a:ext cx="6562725" cy="1943100"/>
        </a:xfrm>
        <a:prstGeom prst="rect">
          <a:avLst/>
        </a:prstGeom>
        <a:solidFill>
          <a:schemeClr val="bg1">
            <a:lumMod val="85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endParaRPr lang="en-GB" sz="1100"/>
        </a:p>
      </xdr:txBody>
    </xdr:sp>
    <xdr:clientData/>
  </xdr:twoCellAnchor>
  <xdr:twoCellAnchor>
    <xdr:from>
      <xdr:col>0</xdr:col>
      <xdr:colOff>0</xdr:colOff>
      <xdr:row>37</xdr:row>
      <xdr:rowOff>95249</xdr:rowOff>
    </xdr:from>
    <xdr:to>
      <xdr:col>10</xdr:col>
      <xdr:colOff>485774</xdr:colOff>
      <xdr:row>41</xdr:row>
      <xdr:rowOff>180974</xdr:rowOff>
    </xdr:to>
    <xdr:sp macro="" textlink="" fLocksText="0">
      <xdr:nvSpPr>
        <xdr:cNvPr id="5" name="TextBox 4"/>
        <xdr:cNvSpPr txBox="1"/>
      </xdr:nvSpPr>
      <xdr:spPr>
        <a:xfrm>
          <a:off x="0" y="8782049"/>
          <a:ext cx="6581774" cy="847725"/>
        </a:xfrm>
        <a:prstGeom prst="rect">
          <a:avLst/>
        </a:prstGeom>
        <a:solidFill>
          <a:schemeClr val="bg1">
            <a:lumMod val="85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endParaRPr lang="en-GB" sz="1100"/>
        </a:p>
      </xdr:txBody>
    </xdr:sp>
    <xdr:clientData/>
  </xdr:twoCellAnchor>
  <xdr:twoCellAnchor>
    <xdr:from>
      <xdr:col>8</xdr:col>
      <xdr:colOff>114303</xdr:colOff>
      <xdr:row>45</xdr:row>
      <xdr:rowOff>171449</xdr:rowOff>
    </xdr:from>
    <xdr:to>
      <xdr:col>9</xdr:col>
      <xdr:colOff>762000</xdr:colOff>
      <xdr:row>46</xdr:row>
      <xdr:rowOff>85724</xdr:rowOff>
    </xdr:to>
    <xdr:sp macro="" textlink="">
      <xdr:nvSpPr>
        <xdr:cNvPr id="6" name="Right Brace 5"/>
        <xdr:cNvSpPr/>
      </xdr:nvSpPr>
      <xdr:spPr>
        <a:xfrm rot="16200000">
          <a:off x="5600701" y="19678651"/>
          <a:ext cx="123825" cy="1381122"/>
        </a:xfrm>
        <a:prstGeom prst="rightBrac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en-GB"/>
        </a:p>
      </xdr:txBody>
    </xdr:sp>
    <xdr:clientData/>
  </xdr:twoCellAnchor>
  <xdr:twoCellAnchor>
    <xdr:from>
      <xdr:col>8</xdr:col>
      <xdr:colOff>142875</xdr:colOff>
      <xdr:row>76</xdr:row>
      <xdr:rowOff>190502</xdr:rowOff>
    </xdr:from>
    <xdr:to>
      <xdr:col>9</xdr:col>
      <xdr:colOff>790572</xdr:colOff>
      <xdr:row>76</xdr:row>
      <xdr:rowOff>266700</xdr:rowOff>
    </xdr:to>
    <xdr:sp macro="" textlink="">
      <xdr:nvSpPr>
        <xdr:cNvPr id="7" name="Right Brace 6"/>
        <xdr:cNvSpPr/>
      </xdr:nvSpPr>
      <xdr:spPr>
        <a:xfrm rot="16200000">
          <a:off x="5653087" y="23426740"/>
          <a:ext cx="76198" cy="1381122"/>
        </a:xfrm>
        <a:prstGeom prst="rightBrac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en-GB"/>
        </a:p>
      </xdr:txBody>
    </xdr:sp>
    <xdr:clientData/>
  </xdr:twoCellAnchor>
  <xdr:twoCellAnchor>
    <xdr:from>
      <xdr:col>8</xdr:col>
      <xdr:colOff>342900</xdr:colOff>
      <xdr:row>76</xdr:row>
      <xdr:rowOff>19050</xdr:rowOff>
    </xdr:from>
    <xdr:to>
      <xdr:col>9</xdr:col>
      <xdr:colOff>619124</xdr:colOff>
      <xdr:row>76</xdr:row>
      <xdr:rowOff>190499</xdr:rowOff>
    </xdr:to>
    <xdr:sp macro="" textlink="">
      <xdr:nvSpPr>
        <xdr:cNvPr id="8" name="TextBox 7"/>
        <xdr:cNvSpPr txBox="1"/>
      </xdr:nvSpPr>
      <xdr:spPr>
        <a:xfrm>
          <a:off x="5200650" y="23907750"/>
          <a:ext cx="1009649"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900" i="1"/>
            <a:t>(Offic</a:t>
          </a:r>
          <a:r>
            <a:rPr lang="en-GB" sz="900" i="1" baseline="0"/>
            <a:t>e use only)</a:t>
          </a:r>
        </a:p>
        <a:p>
          <a:endParaRPr lang="en-GB" sz="900" i="1"/>
        </a:p>
      </xdr:txBody>
    </xdr:sp>
    <xdr:clientData/>
  </xdr:twoCellAnchor>
  <xdr:twoCellAnchor>
    <xdr:from>
      <xdr:col>8</xdr:col>
      <xdr:colOff>304800</xdr:colOff>
      <xdr:row>44</xdr:row>
      <xdr:rowOff>104775</xdr:rowOff>
    </xdr:from>
    <xdr:to>
      <xdr:col>9</xdr:col>
      <xdr:colOff>581024</xdr:colOff>
      <xdr:row>45</xdr:row>
      <xdr:rowOff>152399</xdr:rowOff>
    </xdr:to>
    <xdr:sp macro="" textlink="">
      <xdr:nvSpPr>
        <xdr:cNvPr id="9" name="TextBox 8"/>
        <xdr:cNvSpPr txBox="1"/>
      </xdr:nvSpPr>
      <xdr:spPr>
        <a:xfrm>
          <a:off x="5162550" y="20116800"/>
          <a:ext cx="1009649"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900" i="1"/>
            <a:t>(Offic</a:t>
          </a:r>
          <a:r>
            <a:rPr lang="en-GB" sz="900" i="1" baseline="0"/>
            <a:t>e use only)</a:t>
          </a:r>
        </a:p>
        <a:p>
          <a:endParaRPr lang="en-GB" sz="900" i="1"/>
        </a:p>
      </xdr:txBody>
    </xdr:sp>
    <xdr:clientData/>
  </xdr:twoCellAnchor>
  <xdr:twoCellAnchor>
    <xdr:from>
      <xdr:col>0</xdr:col>
      <xdr:colOff>9525</xdr:colOff>
      <xdr:row>28</xdr:row>
      <xdr:rowOff>104775</xdr:rowOff>
    </xdr:from>
    <xdr:to>
      <xdr:col>10</xdr:col>
      <xdr:colOff>485774</xdr:colOff>
      <xdr:row>35</xdr:row>
      <xdr:rowOff>171450</xdr:rowOff>
    </xdr:to>
    <xdr:sp macro="" textlink="" fLocksText="0">
      <xdr:nvSpPr>
        <xdr:cNvPr id="12" name="TextBox 11"/>
        <xdr:cNvSpPr txBox="1"/>
      </xdr:nvSpPr>
      <xdr:spPr>
        <a:xfrm>
          <a:off x="9525" y="5895975"/>
          <a:ext cx="6572249" cy="1409700"/>
        </a:xfrm>
        <a:prstGeom prst="rect">
          <a:avLst/>
        </a:prstGeom>
        <a:solidFill>
          <a:schemeClr val="bg1">
            <a:lumMod val="85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b="0"/>
            <a:t>Suppliers:</a:t>
          </a:r>
        </a:p>
        <a:p>
          <a:endParaRPr lang="en-GB" sz="1100" b="0"/>
        </a:p>
        <a:p>
          <a:r>
            <a:rPr lang="en-GB" sz="1100" b="0"/>
            <a:t>Details of Expenditure: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19050</xdr:colOff>
      <xdr:row>12</xdr:row>
      <xdr:rowOff>209549</xdr:rowOff>
    </xdr:from>
    <xdr:to>
      <xdr:col>11</xdr:col>
      <xdr:colOff>971550</xdr:colOff>
      <xdr:row>13</xdr:row>
      <xdr:rowOff>142874</xdr:rowOff>
    </xdr:to>
    <xdr:sp macro="" textlink="">
      <xdr:nvSpPr>
        <xdr:cNvPr id="2" name="Right Brace 1"/>
        <xdr:cNvSpPr/>
      </xdr:nvSpPr>
      <xdr:spPr>
        <a:xfrm rot="16200000">
          <a:off x="7110412" y="1690687"/>
          <a:ext cx="142875" cy="2724150"/>
        </a:xfrm>
        <a:prstGeom prst="rightBrac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en-GB"/>
        </a:p>
      </xdr:txBody>
    </xdr:sp>
    <xdr:clientData/>
  </xdr:twoCellAnchor>
  <xdr:twoCellAnchor>
    <xdr:from>
      <xdr:col>9</xdr:col>
      <xdr:colOff>19049</xdr:colOff>
      <xdr:row>48</xdr:row>
      <xdr:rowOff>9524</xdr:rowOff>
    </xdr:from>
    <xdr:to>
      <xdr:col>11</xdr:col>
      <xdr:colOff>971549</xdr:colOff>
      <xdr:row>48</xdr:row>
      <xdr:rowOff>161925</xdr:rowOff>
    </xdr:to>
    <xdr:sp macro="" textlink="">
      <xdr:nvSpPr>
        <xdr:cNvPr id="3" name="Right Brace 2"/>
        <xdr:cNvSpPr/>
      </xdr:nvSpPr>
      <xdr:spPr>
        <a:xfrm rot="16200000">
          <a:off x="7105648" y="6743700"/>
          <a:ext cx="152401" cy="2724150"/>
        </a:xfrm>
        <a:prstGeom prst="rightBrac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en-GB"/>
        </a:p>
      </xdr:txBody>
    </xdr:sp>
    <xdr:clientData/>
  </xdr:twoCellAnchor>
  <xdr:twoCellAnchor>
    <xdr:from>
      <xdr:col>10</xdr:col>
      <xdr:colOff>85725</xdr:colOff>
      <xdr:row>12</xdr:row>
      <xdr:rowOff>19050</xdr:rowOff>
    </xdr:from>
    <xdr:to>
      <xdr:col>11</xdr:col>
      <xdr:colOff>104775</xdr:colOff>
      <xdr:row>13</xdr:row>
      <xdr:rowOff>0</xdr:rowOff>
    </xdr:to>
    <xdr:sp macro="" textlink="">
      <xdr:nvSpPr>
        <xdr:cNvPr id="4" name="TextBox 3"/>
        <xdr:cNvSpPr txBox="1"/>
      </xdr:nvSpPr>
      <xdr:spPr>
        <a:xfrm>
          <a:off x="6743700" y="2790825"/>
          <a:ext cx="93345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900" i="1"/>
            <a:t>(office use only)</a:t>
          </a:r>
        </a:p>
      </xdr:txBody>
    </xdr:sp>
    <xdr:clientData/>
  </xdr:twoCellAnchor>
  <xdr:twoCellAnchor>
    <xdr:from>
      <xdr:col>10</xdr:col>
      <xdr:colOff>57150</xdr:colOff>
      <xdr:row>47</xdr:row>
      <xdr:rowOff>28575</xdr:rowOff>
    </xdr:from>
    <xdr:to>
      <xdr:col>11</xdr:col>
      <xdr:colOff>76200</xdr:colOff>
      <xdr:row>48</xdr:row>
      <xdr:rowOff>19050</xdr:rowOff>
    </xdr:to>
    <xdr:sp macro="" textlink="">
      <xdr:nvSpPr>
        <xdr:cNvPr id="5" name="TextBox 4"/>
        <xdr:cNvSpPr txBox="1"/>
      </xdr:nvSpPr>
      <xdr:spPr>
        <a:xfrm>
          <a:off x="6715125" y="7848600"/>
          <a:ext cx="93345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900" i="1"/>
            <a:t>(office use only)</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219075</xdr:colOff>
      <xdr:row>90</xdr:row>
      <xdr:rowOff>9525</xdr:rowOff>
    </xdr:from>
    <xdr:to>
      <xdr:col>9</xdr:col>
      <xdr:colOff>666750</xdr:colOff>
      <xdr:row>96</xdr:row>
      <xdr:rowOff>19050</xdr:rowOff>
    </xdr:to>
    <xdr:sp macro="" textlink="">
      <xdr:nvSpPr>
        <xdr:cNvPr id="2" name="TextBox 1"/>
        <xdr:cNvSpPr txBox="1"/>
      </xdr:nvSpPr>
      <xdr:spPr>
        <a:xfrm>
          <a:off x="1181100" y="16211550"/>
          <a:ext cx="4343400" cy="1162050"/>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2000">
              <a:solidFill>
                <a:srgbClr val="FF0000"/>
              </a:solidFill>
            </a:rPr>
            <a:t>FOR A MORE DETAILED LIST OF ITEMS THAT ARE VATABLE AND NOT-VATABLE PLEASE REFER TO</a:t>
          </a:r>
          <a:r>
            <a:rPr lang="en-GB" sz="2000" baseline="0">
              <a:solidFill>
                <a:srgbClr val="FF0000"/>
              </a:solidFill>
            </a:rPr>
            <a:t> THE 'VAT LIST' TAB.</a:t>
          </a:r>
          <a:endParaRPr lang="en-GB" sz="20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7"/>
  <sheetViews>
    <sheetView showGridLines="0" topLeftCell="A226" zoomScale="90" zoomScaleNormal="90" zoomScalePageLayoutView="40" workbookViewId="0">
      <selection activeCell="D294" sqref="D294"/>
    </sheetView>
  </sheetViews>
  <sheetFormatPr defaultRowHeight="15" x14ac:dyDescent="0.25"/>
  <cols>
    <col min="1" max="2" width="11.7109375" customWidth="1"/>
    <col min="5" max="5" width="11.85546875" customWidth="1"/>
    <col min="6" max="6" width="9.42578125" customWidth="1"/>
    <col min="7" max="7" width="18" customWidth="1"/>
    <col min="9" max="9" width="12.5703125" customWidth="1"/>
    <col min="10" max="10" width="10.140625" customWidth="1"/>
    <col min="11" max="11" width="10.5703125" customWidth="1"/>
    <col min="12" max="12" width="12.42578125" customWidth="1"/>
    <col min="14" max="14" width="10" customWidth="1"/>
  </cols>
  <sheetData>
    <row r="1" spans="1:15" s="152" customFormat="1" ht="26.25" x14ac:dyDescent="0.4">
      <c r="A1" s="154" t="s">
        <v>107</v>
      </c>
      <c r="B1" s="153"/>
      <c r="C1" s="153"/>
    </row>
    <row r="2" spans="1:15" ht="7.5" customHeight="1" x14ac:dyDescent="0.25"/>
    <row r="3" spans="1:15" s="163" customFormat="1" ht="23.25" x14ac:dyDescent="0.35">
      <c r="A3" s="162" t="s">
        <v>187</v>
      </c>
      <c r="B3" s="162"/>
      <c r="H3" s="206"/>
    </row>
    <row r="4" spans="1:15" s="163" customFormat="1" ht="21" x14ac:dyDescent="0.35">
      <c r="A4" s="162" t="s">
        <v>188</v>
      </c>
      <c r="B4" s="162"/>
    </row>
    <row r="6" spans="1:15" s="1" customFormat="1" ht="18.75" x14ac:dyDescent="0.3">
      <c r="A6" s="1" t="s">
        <v>87</v>
      </c>
    </row>
    <row r="7" spans="1:15" s="1" customFormat="1" ht="18.75" x14ac:dyDescent="0.3">
      <c r="A7" s="1" t="s">
        <v>190</v>
      </c>
    </row>
    <row r="8" spans="1:15" s="1" customFormat="1" ht="18.75" x14ac:dyDescent="0.3">
      <c r="A8" s="1" t="s">
        <v>191</v>
      </c>
    </row>
    <row r="9" spans="1:15" s="1" customFormat="1" ht="12.75" customHeight="1" x14ac:dyDescent="0.3"/>
    <row r="10" spans="1:15" s="150" customFormat="1" ht="12" customHeight="1" x14ac:dyDescent="0.25"/>
    <row r="11" spans="1:15" s="205" customFormat="1" ht="54" customHeight="1" x14ac:dyDescent="0.35">
      <c r="A11" s="206"/>
      <c r="B11" s="207"/>
      <c r="C11" s="206"/>
      <c r="D11" s="206"/>
      <c r="E11" s="206"/>
      <c r="F11" s="206"/>
      <c r="G11" s="206"/>
      <c r="H11" s="206"/>
      <c r="I11" s="206"/>
      <c r="J11" s="207"/>
      <c r="K11" s="206"/>
      <c r="L11" s="206"/>
      <c r="M11" s="206"/>
      <c r="N11" s="206"/>
      <c r="O11" s="206"/>
    </row>
    <row r="12" spans="1:15" ht="11.25" customHeight="1" x14ac:dyDescent="0.25">
      <c r="A12" s="150"/>
      <c r="B12" s="164"/>
    </row>
    <row r="13" spans="1:15" s="203" customFormat="1" ht="11.25" customHeight="1" x14ac:dyDescent="0.25">
      <c r="A13" s="150"/>
      <c r="B13" s="164"/>
    </row>
    <row r="14" spans="1:15" s="203" customFormat="1" ht="11.25" customHeight="1" x14ac:dyDescent="0.25">
      <c r="A14" s="150"/>
      <c r="B14" s="164"/>
    </row>
    <row r="15" spans="1:15" s="204" customFormat="1" ht="11.25" customHeight="1" x14ac:dyDescent="0.25">
      <c r="A15" s="150"/>
      <c r="B15" s="164"/>
    </row>
    <row r="16" spans="1:15" s="204" customFormat="1" ht="11.25" customHeight="1" x14ac:dyDescent="0.25">
      <c r="A16" s="150"/>
      <c r="B16" s="164"/>
    </row>
    <row r="17" spans="1:13" s="203" customFormat="1" ht="11.25" customHeight="1" x14ac:dyDescent="0.25">
      <c r="A17" s="150"/>
      <c r="B17" s="164"/>
    </row>
    <row r="18" spans="1:13" s="203" customFormat="1" ht="15.75" x14ac:dyDescent="0.25">
      <c r="A18" s="150"/>
      <c r="B18" s="164"/>
    </row>
    <row r="19" spans="1:13" s="203" customFormat="1" ht="15.75" x14ac:dyDescent="0.25">
      <c r="A19" s="150"/>
      <c r="B19" s="164"/>
    </row>
    <row r="20" spans="1:13" s="203" customFormat="1" ht="11.25" customHeight="1" x14ac:dyDescent="0.25">
      <c r="A20" s="150"/>
      <c r="B20" s="164"/>
    </row>
    <row r="21" spans="1:13" s="203" customFormat="1" ht="11.25" customHeight="1" x14ac:dyDescent="0.25">
      <c r="A21" s="150"/>
      <c r="B21" s="164"/>
    </row>
    <row r="22" spans="1:13" s="152" customFormat="1" ht="26.25" x14ac:dyDescent="0.4">
      <c r="A22" s="155" t="s">
        <v>106</v>
      </c>
    </row>
    <row r="24" spans="1:13" s="1" customFormat="1" ht="18.75" x14ac:dyDescent="0.3">
      <c r="A24" s="1" t="s">
        <v>88</v>
      </c>
    </row>
    <row r="25" spans="1:13" s="1" customFormat="1" ht="18.75" x14ac:dyDescent="0.3">
      <c r="A25" s="1" t="s">
        <v>192</v>
      </c>
    </row>
    <row r="26" spans="1:13" s="28" customFormat="1" ht="15.75" thickBot="1" x14ac:dyDescent="0.3"/>
    <row r="27" spans="1:13" ht="26.25" x14ac:dyDescent="0.4">
      <c r="A27" s="151">
        <v>1</v>
      </c>
      <c r="B27" s="447" t="s">
        <v>193</v>
      </c>
      <c r="C27" s="447"/>
      <c r="D27" s="448"/>
      <c r="E27" s="448"/>
      <c r="F27" s="448"/>
      <c r="G27" s="448"/>
      <c r="H27" s="448"/>
      <c r="I27" s="448"/>
      <c r="J27" s="448"/>
    </row>
    <row r="28" spans="1:13" ht="15.75" thickBot="1" x14ac:dyDescent="0.3"/>
    <row r="29" spans="1:13" ht="19.5" thickBot="1" x14ac:dyDescent="0.35">
      <c r="B29" s="4" t="s">
        <v>0</v>
      </c>
      <c r="C29" s="466" t="s">
        <v>18</v>
      </c>
      <c r="D29" s="467"/>
      <c r="E29" s="467"/>
      <c r="F29" s="467"/>
      <c r="G29" s="468"/>
      <c r="H29" s="5"/>
    </row>
    <row r="30" spans="1:13" ht="15.75" thickBot="1" x14ac:dyDescent="0.3">
      <c r="B30" s="3" t="s">
        <v>1</v>
      </c>
      <c r="C30" s="469"/>
      <c r="D30" s="470"/>
      <c r="E30" s="470"/>
      <c r="F30" s="470"/>
      <c r="G30" s="471"/>
      <c r="H30" s="5"/>
    </row>
    <row r="31" spans="1:13" ht="15.75" thickBot="1" x14ac:dyDescent="0.3">
      <c r="B31" s="3" t="s">
        <v>2</v>
      </c>
      <c r="C31" s="472"/>
      <c r="D31" s="470"/>
      <c r="E31" s="470"/>
      <c r="F31" s="470"/>
      <c r="G31" s="471"/>
      <c r="H31" s="5"/>
      <c r="I31" s="35"/>
      <c r="J31" s="35"/>
      <c r="K31" s="35"/>
      <c r="L31" s="35"/>
      <c r="M31" s="35"/>
    </row>
    <row r="32" spans="1:13" ht="15.75" thickBot="1" x14ac:dyDescent="0.3">
      <c r="B32" s="2" t="s">
        <v>3</v>
      </c>
      <c r="C32" s="473"/>
      <c r="D32" s="474"/>
      <c r="E32" s="474"/>
      <c r="F32" s="474"/>
      <c r="G32" s="475"/>
      <c r="H32" s="5"/>
    </row>
    <row r="33" spans="2:14" ht="15.75" thickBot="1" x14ac:dyDescent="0.3"/>
    <row r="34" spans="2:14" ht="15.75" thickBot="1" x14ac:dyDescent="0.3">
      <c r="B34" s="443" t="s">
        <v>4</v>
      </c>
      <c r="C34" s="430"/>
      <c r="D34" s="430"/>
      <c r="E34" s="430"/>
      <c r="F34" s="431"/>
      <c r="G34" s="10"/>
      <c r="H34" s="10"/>
      <c r="I34" s="10"/>
      <c r="J34" s="10"/>
      <c r="K34" s="10"/>
    </row>
    <row r="35" spans="2:14" ht="15.75" thickBot="1" x14ac:dyDescent="0.3"/>
    <row r="36" spans="2:14" ht="15.75" thickBot="1" x14ac:dyDescent="0.3">
      <c r="B36" s="485" t="s">
        <v>5</v>
      </c>
      <c r="C36" s="486"/>
      <c r="D36" s="486"/>
      <c r="E36" s="486"/>
      <c r="F36" s="446"/>
      <c r="G36" s="9"/>
      <c r="H36" s="108"/>
      <c r="I36" s="9"/>
      <c r="J36" s="9"/>
      <c r="K36" s="9"/>
      <c r="L36" s="35"/>
      <c r="M36" s="35"/>
      <c r="N36" s="35"/>
    </row>
    <row r="37" spans="2:14" ht="15.75" thickBot="1" x14ac:dyDescent="0.3"/>
    <row r="38" spans="2:14" ht="19.5" thickBot="1" x14ac:dyDescent="0.35">
      <c r="B38" s="487" t="s">
        <v>9</v>
      </c>
      <c r="C38" s="488"/>
      <c r="D38" s="489"/>
      <c r="E38" s="490"/>
      <c r="F38" s="490"/>
      <c r="G38" s="490"/>
      <c r="H38" s="490"/>
      <c r="I38" s="490"/>
      <c r="J38" s="491"/>
      <c r="L38" s="35"/>
      <c r="M38" s="35"/>
      <c r="N38" s="35"/>
    </row>
    <row r="39" spans="2:14" ht="16.5" thickBot="1" x14ac:dyDescent="0.35">
      <c r="B39" s="449" t="s">
        <v>10</v>
      </c>
      <c r="C39" s="450"/>
      <c r="D39" s="492"/>
      <c r="E39" s="493"/>
      <c r="F39" s="493"/>
      <c r="G39" s="493"/>
      <c r="H39" s="494"/>
      <c r="J39" s="35"/>
      <c r="K39" s="35"/>
      <c r="L39" s="35"/>
    </row>
    <row r="42" spans="2:14" ht="16.5" thickBot="1" x14ac:dyDescent="0.35">
      <c r="B42" s="495" t="s">
        <v>11</v>
      </c>
      <c r="C42" s="496"/>
      <c r="D42" s="496"/>
      <c r="E42" s="496"/>
      <c r="F42" s="496"/>
    </row>
    <row r="43" spans="2:14" ht="15.75" thickBot="1" x14ac:dyDescent="0.3"/>
    <row r="44" spans="2:14" x14ac:dyDescent="0.25">
      <c r="B44" s="497"/>
      <c r="C44" s="498"/>
      <c r="D44" s="498"/>
      <c r="E44" s="498"/>
      <c r="F44" s="498"/>
      <c r="G44" s="498"/>
      <c r="H44" s="498"/>
      <c r="I44" s="498"/>
      <c r="J44" s="498"/>
      <c r="K44" s="499"/>
    </row>
    <row r="45" spans="2:14" x14ac:dyDescent="0.25">
      <c r="B45" s="500"/>
      <c r="C45" s="501"/>
      <c r="D45" s="501"/>
      <c r="E45" s="501"/>
      <c r="F45" s="501"/>
      <c r="G45" s="501"/>
      <c r="H45" s="501"/>
      <c r="I45" s="501"/>
      <c r="J45" s="501"/>
      <c r="K45" s="502"/>
    </row>
    <row r="46" spans="2:14" x14ac:dyDescent="0.25">
      <c r="B46" s="500"/>
      <c r="C46" s="501"/>
      <c r="D46" s="501"/>
      <c r="E46" s="501"/>
      <c r="F46" s="501"/>
      <c r="G46" s="501"/>
      <c r="H46" s="501"/>
      <c r="I46" s="501"/>
      <c r="J46" s="501"/>
      <c r="K46" s="502"/>
    </row>
    <row r="47" spans="2:14" x14ac:dyDescent="0.25">
      <c r="B47" s="500"/>
      <c r="C47" s="501"/>
      <c r="D47" s="501"/>
      <c r="E47" s="501"/>
      <c r="F47" s="501"/>
      <c r="G47" s="501"/>
      <c r="H47" s="501"/>
      <c r="I47" s="501"/>
      <c r="J47" s="501"/>
      <c r="K47" s="502"/>
    </row>
    <row r="48" spans="2:14" x14ac:dyDescent="0.25">
      <c r="B48" s="500"/>
      <c r="C48" s="501"/>
      <c r="D48" s="501"/>
      <c r="E48" s="501"/>
      <c r="F48" s="501"/>
      <c r="G48" s="501"/>
      <c r="H48" s="501"/>
      <c r="I48" s="501"/>
      <c r="J48" s="501"/>
      <c r="K48" s="502"/>
    </row>
    <row r="49" spans="2:18" x14ac:dyDescent="0.25">
      <c r="B49" s="500"/>
      <c r="C49" s="501"/>
      <c r="D49" s="501"/>
      <c r="E49" s="501"/>
      <c r="F49" s="501"/>
      <c r="G49" s="501"/>
      <c r="H49" s="501"/>
      <c r="I49" s="501"/>
      <c r="J49" s="501"/>
      <c r="K49" s="502"/>
      <c r="M49" s="109"/>
      <c r="N49" s="109"/>
      <c r="O49" s="109"/>
      <c r="P49" s="109"/>
      <c r="Q49" s="109"/>
      <c r="R49" s="109"/>
    </row>
    <row r="50" spans="2:18" x14ac:dyDescent="0.25">
      <c r="B50" s="500"/>
      <c r="C50" s="501"/>
      <c r="D50" s="501"/>
      <c r="E50" s="501"/>
      <c r="F50" s="501"/>
      <c r="G50" s="501"/>
      <c r="H50" s="501"/>
      <c r="I50" s="501"/>
      <c r="J50" s="501"/>
      <c r="K50" s="502"/>
      <c r="M50" s="109"/>
      <c r="N50" s="109"/>
      <c r="O50" s="109"/>
      <c r="P50" s="109"/>
      <c r="Q50" s="109"/>
      <c r="R50" s="109"/>
    </row>
    <row r="51" spans="2:18" x14ac:dyDescent="0.25">
      <c r="B51" s="500"/>
      <c r="C51" s="501"/>
      <c r="D51" s="501"/>
      <c r="E51" s="501"/>
      <c r="F51" s="501"/>
      <c r="G51" s="501"/>
      <c r="H51" s="501"/>
      <c r="I51" s="501"/>
      <c r="J51" s="501"/>
      <c r="K51" s="502"/>
      <c r="M51" s="109"/>
      <c r="N51" s="109"/>
      <c r="O51" s="109"/>
      <c r="P51" s="109"/>
      <c r="Q51" s="109"/>
      <c r="R51" s="109"/>
    </row>
    <row r="52" spans="2:18" x14ac:dyDescent="0.25">
      <c r="B52" s="500"/>
      <c r="C52" s="501"/>
      <c r="D52" s="501"/>
      <c r="E52" s="501"/>
      <c r="F52" s="501"/>
      <c r="G52" s="501"/>
      <c r="H52" s="501"/>
      <c r="I52" s="501"/>
      <c r="J52" s="501"/>
      <c r="K52" s="502"/>
    </row>
    <row r="53" spans="2:18" x14ac:dyDescent="0.25">
      <c r="B53" s="500"/>
      <c r="C53" s="501"/>
      <c r="D53" s="501"/>
      <c r="E53" s="501"/>
      <c r="F53" s="501"/>
      <c r="G53" s="501"/>
      <c r="H53" s="501"/>
      <c r="I53" s="501"/>
      <c r="J53" s="501"/>
      <c r="K53" s="502"/>
    </row>
    <row r="54" spans="2:18" x14ac:dyDescent="0.25">
      <c r="B54" s="500"/>
      <c r="C54" s="501"/>
      <c r="D54" s="501"/>
      <c r="E54" s="501"/>
      <c r="F54" s="501"/>
      <c r="G54" s="501"/>
      <c r="H54" s="501"/>
      <c r="I54" s="501"/>
      <c r="J54" s="501"/>
      <c r="K54" s="502"/>
    </row>
    <row r="55" spans="2:18" ht="15.75" thickBot="1" x14ac:dyDescent="0.3">
      <c r="B55" s="503"/>
      <c r="C55" s="504"/>
      <c r="D55" s="504"/>
      <c r="E55" s="504"/>
      <c r="F55" s="504"/>
      <c r="G55" s="504"/>
      <c r="H55" s="504"/>
      <c r="I55" s="504"/>
      <c r="J55" s="504"/>
      <c r="K55" s="505"/>
    </row>
    <row r="57" spans="2:18" ht="19.5" thickBot="1" x14ac:dyDescent="0.35">
      <c r="B57" s="42" t="s">
        <v>61</v>
      </c>
      <c r="C57" s="43"/>
      <c r="D57" s="43"/>
      <c r="E57" s="43"/>
      <c r="F57" s="43"/>
      <c r="G57" s="41"/>
      <c r="H57" s="41"/>
      <c r="I57" s="41"/>
      <c r="J57" s="41"/>
    </row>
    <row r="58" spans="2:18" ht="15.75" thickBot="1" x14ac:dyDescent="0.3"/>
    <row r="59" spans="2:18" x14ac:dyDescent="0.25">
      <c r="B59" s="506"/>
      <c r="C59" s="507"/>
      <c r="D59" s="507"/>
      <c r="E59" s="507"/>
      <c r="F59" s="507"/>
      <c r="G59" s="507"/>
      <c r="H59" s="507"/>
      <c r="I59" s="507"/>
      <c r="J59" s="507"/>
      <c r="K59" s="508"/>
    </row>
    <row r="60" spans="2:18" x14ac:dyDescent="0.25">
      <c r="B60" s="509"/>
      <c r="C60" s="510"/>
      <c r="D60" s="510"/>
      <c r="E60" s="510"/>
      <c r="F60" s="510"/>
      <c r="G60" s="510"/>
      <c r="H60" s="510"/>
      <c r="I60" s="510"/>
      <c r="J60" s="510"/>
      <c r="K60" s="511"/>
    </row>
    <row r="61" spans="2:18" x14ac:dyDescent="0.25">
      <c r="B61" s="509"/>
      <c r="C61" s="510"/>
      <c r="D61" s="510"/>
      <c r="E61" s="510"/>
      <c r="F61" s="510"/>
      <c r="G61" s="510"/>
      <c r="H61" s="510"/>
      <c r="I61" s="510"/>
      <c r="J61" s="510"/>
      <c r="K61" s="511"/>
    </row>
    <row r="62" spans="2:18" x14ac:dyDescent="0.25">
      <c r="B62" s="509"/>
      <c r="C62" s="510"/>
      <c r="D62" s="510"/>
      <c r="E62" s="510"/>
      <c r="F62" s="510"/>
      <c r="G62" s="510"/>
      <c r="H62" s="510"/>
      <c r="I62" s="510"/>
      <c r="J62" s="510"/>
      <c r="K62" s="511"/>
    </row>
    <row r="63" spans="2:18" x14ac:dyDescent="0.25">
      <c r="B63" s="509"/>
      <c r="C63" s="510"/>
      <c r="D63" s="510"/>
      <c r="E63" s="510"/>
      <c r="F63" s="510"/>
      <c r="G63" s="510"/>
      <c r="H63" s="510"/>
      <c r="I63" s="510"/>
      <c r="J63" s="510"/>
      <c r="K63" s="511"/>
    </row>
    <row r="64" spans="2:18" x14ac:dyDescent="0.25">
      <c r="B64" s="509"/>
      <c r="C64" s="510"/>
      <c r="D64" s="510"/>
      <c r="E64" s="510"/>
      <c r="F64" s="510"/>
      <c r="G64" s="510"/>
      <c r="H64" s="510"/>
      <c r="I64" s="510"/>
      <c r="J64" s="510"/>
      <c r="K64" s="511"/>
    </row>
    <row r="65" spans="1:14" ht="15.75" thickBot="1" x14ac:dyDescent="0.3">
      <c r="B65" s="512"/>
      <c r="C65" s="513"/>
      <c r="D65" s="513"/>
      <c r="E65" s="513"/>
      <c r="F65" s="513"/>
      <c r="G65" s="513"/>
      <c r="H65" s="513"/>
      <c r="I65" s="513"/>
      <c r="J65" s="513"/>
      <c r="K65" s="514"/>
    </row>
    <row r="67" spans="1:14" ht="16.5" thickBot="1" x14ac:dyDescent="0.35">
      <c r="B67" s="495" t="s">
        <v>74</v>
      </c>
      <c r="C67" s="496"/>
      <c r="D67" s="496"/>
      <c r="E67" s="496"/>
      <c r="F67" s="496"/>
    </row>
    <row r="68" spans="1:14" ht="15.75" thickBot="1" x14ac:dyDescent="0.3"/>
    <row r="69" spans="1:14" x14ac:dyDescent="0.25">
      <c r="B69" s="476"/>
      <c r="C69" s="393"/>
      <c r="D69" s="393"/>
      <c r="E69" s="393"/>
      <c r="F69" s="393"/>
      <c r="G69" s="393"/>
      <c r="H69" s="393"/>
      <c r="I69" s="393"/>
      <c r="J69" s="393"/>
      <c r="K69" s="394"/>
    </row>
    <row r="70" spans="1:14" x14ac:dyDescent="0.25">
      <c r="B70" s="395"/>
      <c r="C70" s="477"/>
      <c r="D70" s="477"/>
      <c r="E70" s="477"/>
      <c r="F70" s="477"/>
      <c r="G70" s="477"/>
      <c r="H70" s="477"/>
      <c r="I70" s="477"/>
      <c r="J70" s="477"/>
      <c r="K70" s="397"/>
    </row>
    <row r="71" spans="1:14" x14ac:dyDescent="0.25">
      <c r="B71" s="395"/>
      <c r="C71" s="477"/>
      <c r="D71" s="477"/>
      <c r="E71" s="477"/>
      <c r="F71" s="477"/>
      <c r="G71" s="477"/>
      <c r="H71" s="477"/>
      <c r="I71" s="477"/>
      <c r="J71" s="477"/>
      <c r="K71" s="397"/>
    </row>
    <row r="72" spans="1:14" x14ac:dyDescent="0.25">
      <c r="B72" s="395"/>
      <c r="C72" s="477"/>
      <c r="D72" s="477"/>
      <c r="E72" s="477"/>
      <c r="F72" s="477"/>
      <c r="G72" s="477"/>
      <c r="H72" s="477"/>
      <c r="I72" s="477"/>
      <c r="J72" s="477"/>
      <c r="K72" s="397"/>
      <c r="M72" s="35"/>
      <c r="N72" s="35"/>
    </row>
    <row r="73" spans="1:14" x14ac:dyDescent="0.25">
      <c r="B73" s="395"/>
      <c r="C73" s="477"/>
      <c r="D73" s="477"/>
      <c r="E73" s="477"/>
      <c r="F73" s="477"/>
      <c r="G73" s="477"/>
      <c r="H73" s="477"/>
      <c r="I73" s="477"/>
      <c r="J73" s="477"/>
      <c r="K73" s="397"/>
    </row>
    <row r="74" spans="1:14" x14ac:dyDescent="0.25">
      <c r="B74" s="395"/>
      <c r="C74" s="477"/>
      <c r="D74" s="477"/>
      <c r="E74" s="477"/>
      <c r="F74" s="477"/>
      <c r="G74" s="477"/>
      <c r="H74" s="477"/>
      <c r="I74" s="477"/>
      <c r="J74" s="477"/>
      <c r="K74" s="397"/>
    </row>
    <row r="75" spans="1:14" ht="15.75" thickBot="1" x14ac:dyDescent="0.3">
      <c r="B75" s="398"/>
      <c r="C75" s="399"/>
      <c r="D75" s="399"/>
      <c r="E75" s="399"/>
      <c r="F75" s="399"/>
      <c r="G75" s="399"/>
      <c r="H75" s="399"/>
      <c r="I75" s="399"/>
      <c r="J75" s="399"/>
      <c r="K75" s="400"/>
    </row>
    <row r="77" spans="1:14" s="28" customFormat="1" ht="15.75" thickBot="1" x14ac:dyDescent="0.3"/>
    <row r="79" spans="1:14" s="152" customFormat="1" ht="26.25" x14ac:dyDescent="0.4">
      <c r="A79" s="151">
        <v>2</v>
      </c>
      <c r="B79" s="155" t="s">
        <v>27</v>
      </c>
    </row>
    <row r="81" spans="1:7" s="1" customFormat="1" ht="18.75" x14ac:dyDescent="0.3">
      <c r="A81" s="1" t="s">
        <v>194</v>
      </c>
    </row>
    <row r="82" spans="1:7" s="1" customFormat="1" ht="18.75" x14ac:dyDescent="0.3"/>
    <row r="83" spans="1:7" s="1" customFormat="1" ht="18.75" x14ac:dyDescent="0.3">
      <c r="A83" s="1" t="s">
        <v>195</v>
      </c>
    </row>
    <row r="84" spans="1:7" s="1" customFormat="1" ht="18.75" x14ac:dyDescent="0.3">
      <c r="A84" s="1" t="s">
        <v>183</v>
      </c>
    </row>
    <row r="85" spans="1:7" s="1" customFormat="1" ht="18.75" x14ac:dyDescent="0.3"/>
    <row r="86" spans="1:7" s="1" customFormat="1" ht="18.75" x14ac:dyDescent="0.3">
      <c r="A86" s="1" t="s">
        <v>196</v>
      </c>
    </row>
    <row r="87" spans="1:7" s="1" customFormat="1" ht="18.75" x14ac:dyDescent="0.3">
      <c r="A87" s="1" t="s">
        <v>89</v>
      </c>
    </row>
    <row r="88" spans="1:7" s="1" customFormat="1" ht="18.75" x14ac:dyDescent="0.3"/>
    <row r="89" spans="1:7" s="1" customFormat="1" ht="18.75" x14ac:dyDescent="0.3">
      <c r="A89" s="208" t="s">
        <v>189</v>
      </c>
    </row>
    <row r="90" spans="1:7" s="1" customFormat="1" ht="19.5" thickBot="1" x14ac:dyDescent="0.35"/>
    <row r="91" spans="1:7" s="1" customFormat="1" ht="18.75" x14ac:dyDescent="0.3">
      <c r="A91" s="1" t="s">
        <v>90</v>
      </c>
      <c r="G91" s="209" t="s">
        <v>91</v>
      </c>
    </row>
    <row r="92" spans="1:7" s="1" customFormat="1" ht="18.75" x14ac:dyDescent="0.3">
      <c r="G92" s="210" t="s">
        <v>92</v>
      </c>
    </row>
    <row r="93" spans="1:7" s="1" customFormat="1" ht="18.75" x14ac:dyDescent="0.3">
      <c r="G93" s="210" t="s">
        <v>93</v>
      </c>
    </row>
    <row r="94" spans="1:7" s="1" customFormat="1" ht="18.75" x14ac:dyDescent="0.3">
      <c r="G94" s="210" t="s">
        <v>34</v>
      </c>
    </row>
    <row r="95" spans="1:7" s="1" customFormat="1" ht="19.5" thickBot="1" x14ac:dyDescent="0.35">
      <c r="G95" s="211" t="s">
        <v>94</v>
      </c>
    </row>
    <row r="96" spans="1:7" s="1" customFormat="1" ht="18.75" x14ac:dyDescent="0.3"/>
    <row r="97" spans="1:14" s="1" customFormat="1" ht="18.75" x14ac:dyDescent="0.3">
      <c r="A97" s="1" t="s">
        <v>197</v>
      </c>
    </row>
    <row r="98" spans="1:14" s="1" customFormat="1" ht="18.75" x14ac:dyDescent="0.3">
      <c r="A98" s="1" t="s">
        <v>198</v>
      </c>
    </row>
    <row r="99" spans="1:14" s="1" customFormat="1" ht="18.75" x14ac:dyDescent="0.3">
      <c r="A99" s="1" t="s">
        <v>199</v>
      </c>
    </row>
    <row r="100" spans="1:14" s="1" customFormat="1" ht="18.75" x14ac:dyDescent="0.3"/>
    <row r="101" spans="1:14" s="11" customFormat="1" ht="18.75" x14ac:dyDescent="0.3">
      <c r="A101" s="11" t="s">
        <v>95</v>
      </c>
    </row>
    <row r="102" spans="1:14" s="11" customFormat="1" ht="18.75" x14ac:dyDescent="0.3"/>
    <row r="103" spans="1:14" s="11" customFormat="1" ht="18.75" x14ac:dyDescent="0.3">
      <c r="A103" s="219" t="s">
        <v>200</v>
      </c>
    </row>
    <row r="104" spans="1:14" s="11" customFormat="1" ht="18.75" x14ac:dyDescent="0.3">
      <c r="A104" s="208" t="s">
        <v>201</v>
      </c>
    </row>
    <row r="105" spans="1:14" s="11" customFormat="1" ht="18.75" x14ac:dyDescent="0.3">
      <c r="A105" s="208" t="s">
        <v>202</v>
      </c>
    </row>
    <row r="106" spans="1:14" s="12" customFormat="1" ht="15.75" x14ac:dyDescent="0.25"/>
    <row r="107" spans="1:14" s="191" customFormat="1" ht="18.75" x14ac:dyDescent="0.3">
      <c r="A107" s="192" t="s">
        <v>182</v>
      </c>
      <c r="B107" s="192"/>
      <c r="C107" s="192"/>
      <c r="D107" s="192"/>
      <c r="E107" s="192"/>
      <c r="F107" s="192"/>
      <c r="G107" s="192"/>
      <c r="H107" s="192"/>
      <c r="I107" s="192"/>
      <c r="J107" s="192"/>
      <c r="K107" s="192"/>
      <c r="L107" s="192"/>
      <c r="M107" s="192"/>
      <c r="N107" s="192"/>
    </row>
    <row r="108" spans="1:14" s="150" customFormat="1" ht="15.75" x14ac:dyDescent="0.25"/>
    <row r="109" spans="1:14" s="11" customFormat="1" ht="18.75" x14ac:dyDescent="0.3">
      <c r="A109" s="11" t="s">
        <v>96</v>
      </c>
    </row>
    <row r="110" spans="1:14" s="28" customFormat="1" ht="15.75" thickBot="1" x14ac:dyDescent="0.3"/>
    <row r="112" spans="1:14" s="212" customFormat="1" ht="18.75" x14ac:dyDescent="0.3">
      <c r="B112" s="212" t="s">
        <v>100</v>
      </c>
    </row>
    <row r="113" spans="1:12" ht="15.75" thickBot="1" x14ac:dyDescent="0.3"/>
    <row r="114" spans="1:12" ht="27" thickBot="1" x14ac:dyDescent="0.35">
      <c r="A114" s="151">
        <v>3</v>
      </c>
      <c r="B114" s="478" t="s">
        <v>37</v>
      </c>
      <c r="C114" s="479"/>
      <c r="D114" s="479"/>
      <c r="E114" s="479"/>
      <c r="F114" s="479"/>
      <c r="G114" s="479"/>
      <c r="H114" s="479"/>
      <c r="I114" s="479"/>
      <c r="J114" s="479"/>
      <c r="K114" s="479"/>
      <c r="L114" s="480"/>
    </row>
    <row r="115" spans="1:12" ht="18.75" x14ac:dyDescent="0.3">
      <c r="A115" s="110"/>
      <c r="B115" s="116"/>
      <c r="C115" s="116"/>
      <c r="D115" s="116"/>
      <c r="E115" s="116"/>
      <c r="F115" s="116"/>
      <c r="G115" s="116"/>
      <c r="H115" s="116"/>
      <c r="I115" s="116"/>
      <c r="J115" s="116"/>
      <c r="K115" s="116"/>
      <c r="L115" s="116"/>
    </row>
    <row r="116" spans="1:12" ht="15.75" thickBot="1" x14ac:dyDescent="0.3"/>
    <row r="117" spans="1:12" ht="26.25" customHeight="1" thickBot="1" x14ac:dyDescent="0.3">
      <c r="B117" s="481" t="s">
        <v>38</v>
      </c>
      <c r="C117" s="482"/>
      <c r="D117" s="483"/>
      <c r="F117" s="61">
        <v>100</v>
      </c>
      <c r="J117" s="484" t="s">
        <v>86</v>
      </c>
      <c r="K117" s="484"/>
    </row>
    <row r="118" spans="1:12" ht="15.75" thickBot="1" x14ac:dyDescent="0.3"/>
    <row r="119" spans="1:12" ht="48" thickBot="1" x14ac:dyDescent="0.3">
      <c r="B119" s="413" t="s">
        <v>26</v>
      </c>
      <c r="C119" s="414"/>
      <c r="D119" s="414"/>
      <c r="E119" s="414"/>
      <c r="F119" s="414"/>
      <c r="G119" s="54" t="s">
        <v>41</v>
      </c>
      <c r="H119" s="54" t="s">
        <v>28</v>
      </c>
      <c r="I119" s="58" t="s">
        <v>43</v>
      </c>
      <c r="J119" s="13" t="s">
        <v>42</v>
      </c>
      <c r="K119" s="106" t="s">
        <v>81</v>
      </c>
      <c r="L119" s="106" t="s">
        <v>204</v>
      </c>
    </row>
    <row r="120" spans="1:12" ht="16.5" thickBot="1" x14ac:dyDescent="0.3">
      <c r="B120" s="440" t="s">
        <v>97</v>
      </c>
      <c r="C120" s="441"/>
      <c r="D120" s="441"/>
      <c r="E120" s="441"/>
      <c r="F120" s="442"/>
      <c r="G120" s="70">
        <v>400</v>
      </c>
      <c r="H120" s="71"/>
      <c r="I120" s="104">
        <f>SUM(G120:H120)</f>
        <v>400</v>
      </c>
      <c r="J120" s="72">
        <f>G120/1.2</f>
        <v>333.33333333333337</v>
      </c>
      <c r="K120" s="72">
        <f>J120+H120</f>
        <v>333.33333333333337</v>
      </c>
      <c r="L120" s="259">
        <f>K120/F$117</f>
        <v>3.3333333333333339</v>
      </c>
    </row>
    <row r="121" spans="1:12" ht="16.5" thickBot="1" x14ac:dyDescent="0.3">
      <c r="B121" s="440" t="s">
        <v>98</v>
      </c>
      <c r="C121" s="441"/>
      <c r="D121" s="441"/>
      <c r="E121" s="441"/>
      <c r="F121" s="442"/>
      <c r="G121" s="73"/>
      <c r="H121" s="74">
        <v>250</v>
      </c>
      <c r="I121" s="104">
        <f t="shared" ref="I121:I132" si="0">SUM(G121:H121)</f>
        <v>250</v>
      </c>
      <c r="J121" s="72">
        <f t="shared" ref="J121:J132" si="1">G121/1.2</f>
        <v>0</v>
      </c>
      <c r="K121" s="72">
        <f t="shared" ref="K121:K132" si="2">J121+H121</f>
        <v>250</v>
      </c>
      <c r="L121" s="259">
        <f t="shared" ref="L121:L132" si="3">K121/F$117</f>
        <v>2.5</v>
      </c>
    </row>
    <row r="122" spans="1:12" ht="16.5" thickBot="1" x14ac:dyDescent="0.3">
      <c r="B122" s="440"/>
      <c r="C122" s="441"/>
      <c r="D122" s="441"/>
      <c r="E122" s="441"/>
      <c r="F122" s="442"/>
      <c r="G122" s="73"/>
      <c r="H122" s="74"/>
      <c r="I122" s="104">
        <f t="shared" si="0"/>
        <v>0</v>
      </c>
      <c r="J122" s="72">
        <f t="shared" si="1"/>
        <v>0</v>
      </c>
      <c r="K122" s="72">
        <f t="shared" si="2"/>
        <v>0</v>
      </c>
      <c r="L122" s="259">
        <f t="shared" si="3"/>
        <v>0</v>
      </c>
    </row>
    <row r="123" spans="1:12" ht="16.5" thickBot="1" x14ac:dyDescent="0.3">
      <c r="B123" s="440"/>
      <c r="C123" s="441"/>
      <c r="D123" s="441"/>
      <c r="E123" s="441"/>
      <c r="F123" s="442"/>
      <c r="G123" s="73"/>
      <c r="H123" s="74"/>
      <c r="I123" s="104">
        <f t="shared" si="0"/>
        <v>0</v>
      </c>
      <c r="J123" s="72">
        <f t="shared" si="1"/>
        <v>0</v>
      </c>
      <c r="K123" s="72">
        <f t="shared" si="2"/>
        <v>0</v>
      </c>
      <c r="L123" s="259">
        <f t="shared" si="3"/>
        <v>0</v>
      </c>
    </row>
    <row r="124" spans="1:12" ht="16.5" thickBot="1" x14ac:dyDescent="0.3">
      <c r="B124" s="440"/>
      <c r="C124" s="441"/>
      <c r="D124" s="441"/>
      <c r="E124" s="441"/>
      <c r="F124" s="442"/>
      <c r="G124" s="73"/>
      <c r="H124" s="74"/>
      <c r="I124" s="104">
        <f t="shared" si="0"/>
        <v>0</v>
      </c>
      <c r="J124" s="72">
        <f t="shared" si="1"/>
        <v>0</v>
      </c>
      <c r="K124" s="72">
        <f t="shared" si="2"/>
        <v>0</v>
      </c>
      <c r="L124" s="259">
        <f t="shared" si="3"/>
        <v>0</v>
      </c>
    </row>
    <row r="125" spans="1:12" ht="16.5" thickBot="1" x14ac:dyDescent="0.3">
      <c r="B125" s="440"/>
      <c r="C125" s="441"/>
      <c r="D125" s="441"/>
      <c r="E125" s="441"/>
      <c r="F125" s="442"/>
      <c r="G125" s="73"/>
      <c r="H125" s="74"/>
      <c r="I125" s="104">
        <f t="shared" si="0"/>
        <v>0</v>
      </c>
      <c r="J125" s="72">
        <f t="shared" si="1"/>
        <v>0</v>
      </c>
      <c r="K125" s="72">
        <f t="shared" si="2"/>
        <v>0</v>
      </c>
      <c r="L125" s="259">
        <f t="shared" si="3"/>
        <v>0</v>
      </c>
    </row>
    <row r="126" spans="1:12" ht="16.5" thickBot="1" x14ac:dyDescent="0.3">
      <c r="B126" s="440"/>
      <c r="C126" s="441"/>
      <c r="D126" s="441"/>
      <c r="E126" s="441"/>
      <c r="F126" s="442"/>
      <c r="G126" s="73"/>
      <c r="H126" s="74"/>
      <c r="I126" s="104">
        <f t="shared" si="0"/>
        <v>0</v>
      </c>
      <c r="J126" s="72">
        <f t="shared" si="1"/>
        <v>0</v>
      </c>
      <c r="K126" s="72">
        <f t="shared" si="2"/>
        <v>0</v>
      </c>
      <c r="L126" s="259">
        <f t="shared" si="3"/>
        <v>0</v>
      </c>
    </row>
    <row r="127" spans="1:12" ht="16.5" thickBot="1" x14ac:dyDescent="0.3">
      <c r="B127" s="440"/>
      <c r="C127" s="441"/>
      <c r="D127" s="441"/>
      <c r="E127" s="441"/>
      <c r="F127" s="442"/>
      <c r="G127" s="73"/>
      <c r="H127" s="74"/>
      <c r="I127" s="104">
        <f t="shared" si="0"/>
        <v>0</v>
      </c>
      <c r="J127" s="72">
        <f t="shared" si="1"/>
        <v>0</v>
      </c>
      <c r="K127" s="72">
        <f t="shared" si="2"/>
        <v>0</v>
      </c>
      <c r="L127" s="259">
        <f t="shared" si="3"/>
        <v>0</v>
      </c>
    </row>
    <row r="128" spans="1:12" ht="16.5" thickBot="1" x14ac:dyDescent="0.3">
      <c r="B128" s="440"/>
      <c r="C128" s="441"/>
      <c r="D128" s="441"/>
      <c r="E128" s="441"/>
      <c r="F128" s="442"/>
      <c r="G128" s="73"/>
      <c r="H128" s="74"/>
      <c r="I128" s="104">
        <f t="shared" si="0"/>
        <v>0</v>
      </c>
      <c r="J128" s="72">
        <f t="shared" si="1"/>
        <v>0</v>
      </c>
      <c r="K128" s="72">
        <f t="shared" si="2"/>
        <v>0</v>
      </c>
      <c r="L128" s="259">
        <f t="shared" si="3"/>
        <v>0</v>
      </c>
    </row>
    <row r="129" spans="2:12" ht="16.5" thickBot="1" x14ac:dyDescent="0.3">
      <c r="B129" s="440"/>
      <c r="C129" s="441"/>
      <c r="D129" s="441"/>
      <c r="E129" s="441"/>
      <c r="F129" s="442"/>
      <c r="G129" s="73"/>
      <c r="H129" s="74"/>
      <c r="I129" s="104">
        <f t="shared" si="0"/>
        <v>0</v>
      </c>
      <c r="J129" s="72">
        <f t="shared" si="1"/>
        <v>0</v>
      </c>
      <c r="K129" s="72">
        <f t="shared" si="2"/>
        <v>0</v>
      </c>
      <c r="L129" s="259">
        <f t="shared" si="3"/>
        <v>0</v>
      </c>
    </row>
    <row r="130" spans="2:12" ht="16.5" thickBot="1" x14ac:dyDescent="0.3">
      <c r="B130" s="440"/>
      <c r="C130" s="441"/>
      <c r="D130" s="441"/>
      <c r="E130" s="441"/>
      <c r="F130" s="442"/>
      <c r="G130" s="73"/>
      <c r="H130" s="74"/>
      <c r="I130" s="104">
        <f t="shared" si="0"/>
        <v>0</v>
      </c>
      <c r="J130" s="72">
        <f t="shared" si="1"/>
        <v>0</v>
      </c>
      <c r="K130" s="72">
        <f t="shared" si="2"/>
        <v>0</v>
      </c>
      <c r="L130" s="259">
        <f t="shared" si="3"/>
        <v>0</v>
      </c>
    </row>
    <row r="131" spans="2:12" ht="16.5" thickBot="1" x14ac:dyDescent="0.3">
      <c r="B131" s="440"/>
      <c r="C131" s="441"/>
      <c r="D131" s="441"/>
      <c r="E131" s="441"/>
      <c r="F131" s="442"/>
      <c r="G131" s="73"/>
      <c r="H131" s="74"/>
      <c r="I131" s="104">
        <f t="shared" si="0"/>
        <v>0</v>
      </c>
      <c r="J131" s="72">
        <f t="shared" si="1"/>
        <v>0</v>
      </c>
      <c r="K131" s="72">
        <f t="shared" si="2"/>
        <v>0</v>
      </c>
      <c r="L131" s="259">
        <f t="shared" si="3"/>
        <v>0</v>
      </c>
    </row>
    <row r="132" spans="2:12" ht="16.5" thickBot="1" x14ac:dyDescent="0.3">
      <c r="B132" s="440"/>
      <c r="C132" s="441"/>
      <c r="D132" s="441"/>
      <c r="E132" s="441"/>
      <c r="F132" s="442"/>
      <c r="G132" s="73"/>
      <c r="H132" s="74"/>
      <c r="I132" s="104">
        <f t="shared" si="0"/>
        <v>0</v>
      </c>
      <c r="J132" s="72">
        <f t="shared" si="1"/>
        <v>0</v>
      </c>
      <c r="K132" s="72">
        <f t="shared" si="2"/>
        <v>0</v>
      </c>
      <c r="L132" s="259">
        <f t="shared" si="3"/>
        <v>0</v>
      </c>
    </row>
    <row r="133" spans="2:12" ht="16.5" thickBot="1" x14ac:dyDescent="0.3">
      <c r="B133" s="457" t="s">
        <v>39</v>
      </c>
      <c r="C133" s="458"/>
      <c r="D133" s="458"/>
      <c r="E133" s="458"/>
      <c r="F133" s="459"/>
      <c r="G133" s="67"/>
      <c r="H133" s="67"/>
      <c r="I133" s="265">
        <f>SUM(I120:I132)</f>
        <v>650</v>
      </c>
      <c r="J133" s="59">
        <f>SUM(J120:J132)</f>
        <v>333.33333333333337</v>
      </c>
      <c r="K133" s="60">
        <f>SUM(K120:K132)</f>
        <v>583.33333333333337</v>
      </c>
      <c r="L133" s="60">
        <f>SUM(L120:L132)</f>
        <v>5.8333333333333339</v>
      </c>
    </row>
    <row r="134" spans="2:12" ht="16.5" thickBot="1" x14ac:dyDescent="0.3">
      <c r="B134" s="111"/>
      <c r="C134" s="111"/>
      <c r="D134" s="111"/>
      <c r="E134" s="111"/>
      <c r="F134" s="111"/>
      <c r="G134" s="112"/>
      <c r="H134" s="112"/>
      <c r="I134" s="115"/>
      <c r="J134" s="113"/>
      <c r="K134" s="114"/>
    </row>
    <row r="135" spans="2:12" s="235" customFormat="1" ht="16.5" thickBot="1" x14ac:dyDescent="0.3">
      <c r="B135" s="463" t="s">
        <v>63</v>
      </c>
      <c r="C135" s="464"/>
      <c r="D135" s="464"/>
      <c r="E135" s="464"/>
      <c r="F135" s="465"/>
      <c r="G135" s="263"/>
      <c r="H135" s="112"/>
      <c r="I135" s="115"/>
      <c r="J135" s="113"/>
      <c r="K135" s="114"/>
    </row>
    <row r="136" spans="2:12" s="235" customFormat="1" ht="15.75" x14ac:dyDescent="0.25">
      <c r="B136" s="111"/>
      <c r="C136" s="111"/>
      <c r="D136" s="111"/>
      <c r="E136" s="111"/>
      <c r="F136" s="111"/>
      <c r="G136" s="112"/>
      <c r="H136" s="112"/>
      <c r="I136" s="115"/>
      <c r="J136" s="113"/>
      <c r="K136" s="114"/>
    </row>
    <row r="137" spans="2:12" ht="15.75" x14ac:dyDescent="0.25">
      <c r="B137" s="111"/>
      <c r="C137" s="111"/>
      <c r="D137" s="111"/>
      <c r="E137" s="111"/>
      <c r="F137" s="111"/>
      <c r="G137" s="112"/>
      <c r="H137" s="112"/>
      <c r="I137" s="115"/>
      <c r="J137" s="113"/>
      <c r="K137" s="114"/>
    </row>
    <row r="138" spans="2:12" ht="15.75" x14ac:dyDescent="0.25">
      <c r="B138" s="111"/>
      <c r="C138" s="111"/>
      <c r="D138" s="111"/>
      <c r="E138" s="111"/>
      <c r="F138" s="111"/>
      <c r="G138" s="112"/>
      <c r="H138" s="112"/>
      <c r="I138" s="115"/>
      <c r="J138" s="113"/>
      <c r="K138" s="114"/>
    </row>
    <row r="139" spans="2:12" ht="15.75" x14ac:dyDescent="0.25">
      <c r="B139" s="111"/>
      <c r="C139" s="111"/>
      <c r="D139" s="111"/>
      <c r="E139" s="111"/>
      <c r="F139" s="111"/>
      <c r="G139" s="112"/>
      <c r="H139" s="112"/>
      <c r="I139" s="115"/>
      <c r="J139" s="113"/>
      <c r="K139" s="114"/>
    </row>
    <row r="140" spans="2:12" ht="15.75" x14ac:dyDescent="0.25">
      <c r="B140" s="111"/>
      <c r="C140" s="111"/>
      <c r="D140" s="111"/>
      <c r="E140" s="111"/>
      <c r="F140" s="111"/>
      <c r="G140" s="112"/>
      <c r="H140" s="112"/>
      <c r="I140" s="115"/>
      <c r="J140" s="113"/>
      <c r="K140" s="114"/>
    </row>
    <row r="141" spans="2:12" ht="15.75" x14ac:dyDescent="0.25">
      <c r="B141" s="111"/>
      <c r="C141" s="111"/>
      <c r="D141" s="111"/>
      <c r="E141" s="111"/>
      <c r="F141" s="111"/>
      <c r="G141" s="112"/>
      <c r="H141" s="112"/>
      <c r="I141" s="115"/>
      <c r="J141" s="113"/>
      <c r="K141" s="114"/>
    </row>
    <row r="142" spans="2:12" ht="15.75" x14ac:dyDescent="0.25">
      <c r="B142" s="111"/>
      <c r="C142" s="111"/>
      <c r="D142" s="111"/>
      <c r="E142" s="111"/>
      <c r="F142" s="111"/>
      <c r="G142" s="112"/>
      <c r="H142" s="112"/>
      <c r="I142" s="115"/>
      <c r="J142" s="113"/>
      <c r="K142" s="114"/>
    </row>
    <row r="143" spans="2:12" ht="15.75" x14ac:dyDescent="0.25">
      <c r="B143" s="111"/>
      <c r="C143" s="111"/>
      <c r="D143" s="111"/>
      <c r="E143" s="111"/>
      <c r="F143" s="111"/>
      <c r="G143" s="112"/>
      <c r="H143" s="112"/>
      <c r="I143" s="115"/>
      <c r="J143" s="113"/>
      <c r="K143" s="114"/>
    </row>
    <row r="144" spans="2:12" ht="15.75" thickBot="1" x14ac:dyDescent="0.3">
      <c r="G144" s="41"/>
      <c r="H144" s="41"/>
      <c r="I144" s="41"/>
      <c r="K144" s="41"/>
    </row>
    <row r="145" spans="2:12" ht="48" thickBot="1" x14ac:dyDescent="0.3">
      <c r="B145" s="413" t="s">
        <v>36</v>
      </c>
      <c r="C145" s="414"/>
      <c r="D145" s="414"/>
      <c r="E145" s="414"/>
      <c r="F145" s="414"/>
      <c r="G145" s="54" t="s">
        <v>41</v>
      </c>
      <c r="H145" s="54" t="s">
        <v>28</v>
      </c>
      <c r="I145" s="107" t="s">
        <v>40</v>
      </c>
      <c r="J145" s="14" t="s">
        <v>42</v>
      </c>
      <c r="K145" s="106" t="s">
        <v>81</v>
      </c>
      <c r="L145" s="106" t="s">
        <v>204</v>
      </c>
    </row>
    <row r="146" spans="2:12" ht="16.5" thickBot="1" x14ac:dyDescent="0.3">
      <c r="B146" s="440" t="s">
        <v>99</v>
      </c>
      <c r="C146" s="441"/>
      <c r="D146" s="441"/>
      <c r="E146" s="441"/>
      <c r="F146" s="442"/>
      <c r="G146" s="75">
        <v>500</v>
      </c>
      <c r="H146" s="76"/>
      <c r="I146" s="104">
        <f>SUM(G146:H146)</f>
        <v>500</v>
      </c>
      <c r="J146" s="72">
        <f>G146/1.2</f>
        <v>416.66666666666669</v>
      </c>
      <c r="K146" s="72">
        <f>J146+H146</f>
        <v>416.66666666666669</v>
      </c>
      <c r="L146" s="259">
        <f>K146/F$117</f>
        <v>4.166666666666667</v>
      </c>
    </row>
    <row r="147" spans="2:12" ht="16.5" thickBot="1" x14ac:dyDescent="0.3">
      <c r="B147" s="454" t="s">
        <v>93</v>
      </c>
      <c r="C147" s="455"/>
      <c r="D147" s="455"/>
      <c r="E147" s="455"/>
      <c r="F147" s="456"/>
      <c r="G147" s="73"/>
      <c r="H147" s="74">
        <v>100</v>
      </c>
      <c r="I147" s="104">
        <f t="shared" ref="I147:I159" si="4">SUM(G147:H147)</f>
        <v>100</v>
      </c>
      <c r="J147" s="72">
        <f t="shared" ref="J147:J159" si="5">G147/1.2</f>
        <v>0</v>
      </c>
      <c r="K147" s="72">
        <f t="shared" ref="K147:K159" si="6">J147+H147</f>
        <v>100</v>
      </c>
      <c r="L147" s="259">
        <f t="shared" ref="L147:L159" si="7">K147/F$117</f>
        <v>1</v>
      </c>
    </row>
    <row r="148" spans="2:12" ht="16.5" thickBot="1" x14ac:dyDescent="0.3">
      <c r="B148" s="454"/>
      <c r="C148" s="455"/>
      <c r="D148" s="455"/>
      <c r="E148" s="455"/>
      <c r="F148" s="456"/>
      <c r="G148" s="73"/>
      <c r="H148" s="74"/>
      <c r="I148" s="104">
        <f t="shared" si="4"/>
        <v>0</v>
      </c>
      <c r="J148" s="72">
        <f t="shared" si="5"/>
        <v>0</v>
      </c>
      <c r="K148" s="72">
        <f t="shared" si="6"/>
        <v>0</v>
      </c>
      <c r="L148" s="259">
        <f t="shared" si="7"/>
        <v>0</v>
      </c>
    </row>
    <row r="149" spans="2:12" ht="16.5" thickBot="1" x14ac:dyDescent="0.3">
      <c r="B149" s="454"/>
      <c r="C149" s="455"/>
      <c r="D149" s="455"/>
      <c r="E149" s="455"/>
      <c r="F149" s="456"/>
      <c r="G149" s="73"/>
      <c r="H149" s="74"/>
      <c r="I149" s="104">
        <f t="shared" si="4"/>
        <v>0</v>
      </c>
      <c r="J149" s="72">
        <f t="shared" si="5"/>
        <v>0</v>
      </c>
      <c r="K149" s="72">
        <f t="shared" si="6"/>
        <v>0</v>
      </c>
      <c r="L149" s="259">
        <f t="shared" si="7"/>
        <v>0</v>
      </c>
    </row>
    <row r="150" spans="2:12" ht="16.5" thickBot="1" x14ac:dyDescent="0.3">
      <c r="B150" s="38"/>
      <c r="C150" s="39"/>
      <c r="D150" s="39"/>
      <c r="E150" s="39"/>
      <c r="F150" s="40"/>
      <c r="G150" s="73"/>
      <c r="H150" s="74"/>
      <c r="I150" s="104">
        <f t="shared" si="4"/>
        <v>0</v>
      </c>
      <c r="J150" s="72">
        <f t="shared" si="5"/>
        <v>0</v>
      </c>
      <c r="K150" s="72">
        <f t="shared" si="6"/>
        <v>0</v>
      </c>
      <c r="L150" s="259">
        <f t="shared" si="7"/>
        <v>0</v>
      </c>
    </row>
    <row r="151" spans="2:12" ht="16.5" thickBot="1" x14ac:dyDescent="0.3">
      <c r="B151" s="38"/>
      <c r="C151" s="39"/>
      <c r="D151" s="39"/>
      <c r="E151" s="39"/>
      <c r="F151" s="40"/>
      <c r="G151" s="73"/>
      <c r="H151" s="74"/>
      <c r="I151" s="104">
        <f t="shared" si="4"/>
        <v>0</v>
      </c>
      <c r="J151" s="72">
        <f t="shared" si="5"/>
        <v>0</v>
      </c>
      <c r="K151" s="72">
        <f t="shared" si="6"/>
        <v>0</v>
      </c>
      <c r="L151" s="259">
        <f t="shared" si="7"/>
        <v>0</v>
      </c>
    </row>
    <row r="152" spans="2:12" ht="16.5" thickBot="1" x14ac:dyDescent="0.3">
      <c r="B152" s="38"/>
      <c r="C152" s="39"/>
      <c r="D152" s="39"/>
      <c r="E152" s="39"/>
      <c r="F152" s="40"/>
      <c r="G152" s="73"/>
      <c r="H152" s="74"/>
      <c r="I152" s="104">
        <f t="shared" si="4"/>
        <v>0</v>
      </c>
      <c r="J152" s="72">
        <f t="shared" si="5"/>
        <v>0</v>
      </c>
      <c r="K152" s="72">
        <f t="shared" si="6"/>
        <v>0</v>
      </c>
      <c r="L152" s="259">
        <f t="shared" si="7"/>
        <v>0</v>
      </c>
    </row>
    <row r="153" spans="2:12" ht="16.5" thickBot="1" x14ac:dyDescent="0.3">
      <c r="B153" s="38"/>
      <c r="C153" s="39"/>
      <c r="D153" s="39"/>
      <c r="E153" s="39"/>
      <c r="F153" s="40"/>
      <c r="G153" s="73"/>
      <c r="H153" s="74"/>
      <c r="I153" s="104">
        <f t="shared" si="4"/>
        <v>0</v>
      </c>
      <c r="J153" s="72">
        <f t="shared" si="5"/>
        <v>0</v>
      </c>
      <c r="K153" s="72">
        <f t="shared" si="6"/>
        <v>0</v>
      </c>
      <c r="L153" s="259">
        <f t="shared" si="7"/>
        <v>0</v>
      </c>
    </row>
    <row r="154" spans="2:12" ht="16.5" thickBot="1" x14ac:dyDescent="0.3">
      <c r="B154" s="454"/>
      <c r="C154" s="455"/>
      <c r="D154" s="455"/>
      <c r="E154" s="455"/>
      <c r="F154" s="456"/>
      <c r="G154" s="73"/>
      <c r="H154" s="74"/>
      <c r="I154" s="104">
        <f t="shared" si="4"/>
        <v>0</v>
      </c>
      <c r="J154" s="72">
        <f t="shared" si="5"/>
        <v>0</v>
      </c>
      <c r="K154" s="72">
        <f t="shared" si="6"/>
        <v>0</v>
      </c>
      <c r="L154" s="259">
        <f t="shared" si="7"/>
        <v>0</v>
      </c>
    </row>
    <row r="155" spans="2:12" ht="16.5" thickBot="1" x14ac:dyDescent="0.3">
      <c r="B155" s="454"/>
      <c r="C155" s="455"/>
      <c r="D155" s="455"/>
      <c r="E155" s="455"/>
      <c r="F155" s="456"/>
      <c r="G155" s="73"/>
      <c r="H155" s="74"/>
      <c r="I155" s="104">
        <f t="shared" si="4"/>
        <v>0</v>
      </c>
      <c r="J155" s="72">
        <f t="shared" si="5"/>
        <v>0</v>
      </c>
      <c r="K155" s="72">
        <f t="shared" si="6"/>
        <v>0</v>
      </c>
      <c r="L155" s="259">
        <f t="shared" si="7"/>
        <v>0</v>
      </c>
    </row>
    <row r="156" spans="2:12" ht="16.5" thickBot="1" x14ac:dyDescent="0.3">
      <c r="B156" s="454"/>
      <c r="C156" s="455"/>
      <c r="D156" s="455"/>
      <c r="E156" s="455"/>
      <c r="F156" s="456"/>
      <c r="G156" s="73"/>
      <c r="H156" s="74"/>
      <c r="I156" s="104">
        <f t="shared" si="4"/>
        <v>0</v>
      </c>
      <c r="J156" s="72">
        <f t="shared" si="5"/>
        <v>0</v>
      </c>
      <c r="K156" s="72">
        <f t="shared" si="6"/>
        <v>0</v>
      </c>
      <c r="L156" s="259">
        <f t="shared" si="7"/>
        <v>0</v>
      </c>
    </row>
    <row r="157" spans="2:12" ht="16.5" thickBot="1" x14ac:dyDescent="0.3">
      <c r="B157" s="454"/>
      <c r="C157" s="455"/>
      <c r="D157" s="455"/>
      <c r="E157" s="455"/>
      <c r="F157" s="456"/>
      <c r="G157" s="73"/>
      <c r="H157" s="74"/>
      <c r="I157" s="104">
        <f t="shared" si="4"/>
        <v>0</v>
      </c>
      <c r="J157" s="72">
        <f t="shared" si="5"/>
        <v>0</v>
      </c>
      <c r="K157" s="72">
        <f t="shared" si="6"/>
        <v>0</v>
      </c>
      <c r="L157" s="259">
        <f t="shared" si="7"/>
        <v>0</v>
      </c>
    </row>
    <row r="158" spans="2:12" ht="16.5" thickBot="1" x14ac:dyDescent="0.3">
      <c r="B158" s="454"/>
      <c r="C158" s="455"/>
      <c r="D158" s="455"/>
      <c r="E158" s="455"/>
      <c r="F158" s="456"/>
      <c r="G158" s="73"/>
      <c r="H158" s="74"/>
      <c r="I158" s="104">
        <f t="shared" si="4"/>
        <v>0</v>
      </c>
      <c r="J158" s="72">
        <f t="shared" si="5"/>
        <v>0</v>
      </c>
      <c r="K158" s="72">
        <f t="shared" si="6"/>
        <v>0</v>
      </c>
      <c r="L158" s="259">
        <f t="shared" si="7"/>
        <v>0</v>
      </c>
    </row>
    <row r="159" spans="2:12" ht="16.5" thickBot="1" x14ac:dyDescent="0.3">
      <c r="B159" s="454"/>
      <c r="C159" s="455"/>
      <c r="D159" s="455"/>
      <c r="E159" s="455"/>
      <c r="F159" s="456"/>
      <c r="G159" s="73"/>
      <c r="H159" s="74"/>
      <c r="I159" s="104">
        <f t="shared" si="4"/>
        <v>0</v>
      </c>
      <c r="J159" s="72">
        <f t="shared" si="5"/>
        <v>0</v>
      </c>
      <c r="K159" s="72">
        <f t="shared" si="6"/>
        <v>0</v>
      </c>
      <c r="L159" s="259">
        <f t="shared" si="7"/>
        <v>0</v>
      </c>
    </row>
    <row r="160" spans="2:12" ht="16.5" thickBot="1" x14ac:dyDescent="0.3">
      <c r="B160" s="457" t="s">
        <v>40</v>
      </c>
      <c r="C160" s="458"/>
      <c r="D160" s="458"/>
      <c r="E160" s="458"/>
      <c r="F160" s="459"/>
      <c r="G160" s="68"/>
      <c r="H160" s="69"/>
      <c r="I160" s="265">
        <f>SUM(I146:I159)</f>
        <v>600</v>
      </c>
      <c r="J160" s="59">
        <f>SUM(J146:J159)</f>
        <v>416.66666666666669</v>
      </c>
      <c r="K160" s="60">
        <f>SUM(K146:K159)</f>
        <v>516.66666666666674</v>
      </c>
      <c r="L160" s="60">
        <f>SUM(L146:L159)</f>
        <v>5.166666666666667</v>
      </c>
    </row>
    <row r="161" spans="2:12" x14ac:dyDescent="0.25">
      <c r="L161" s="46"/>
    </row>
    <row r="162" spans="2:12" x14ac:dyDescent="0.25">
      <c r="L162" s="46"/>
    </row>
    <row r="163" spans="2:12" x14ac:dyDescent="0.25">
      <c r="L163" s="46"/>
    </row>
    <row r="164" spans="2:12" x14ac:dyDescent="0.25">
      <c r="L164" s="46"/>
    </row>
    <row r="165" spans="2:12" x14ac:dyDescent="0.25">
      <c r="L165" s="46"/>
    </row>
    <row r="166" spans="2:12" x14ac:dyDescent="0.25">
      <c r="L166" s="46"/>
    </row>
    <row r="167" spans="2:12" x14ac:dyDescent="0.25">
      <c r="L167" s="46"/>
    </row>
    <row r="168" spans="2:12" x14ac:dyDescent="0.25">
      <c r="L168" s="46"/>
    </row>
    <row r="169" spans="2:12" x14ac:dyDescent="0.25">
      <c r="L169" s="46"/>
    </row>
    <row r="170" spans="2:12" ht="15.75" thickBot="1" x14ac:dyDescent="0.3">
      <c r="L170" s="46"/>
    </row>
    <row r="171" spans="2:12" ht="16.5" thickBot="1" x14ac:dyDescent="0.3">
      <c r="B171" s="460" t="s">
        <v>50</v>
      </c>
      <c r="C171" s="461"/>
      <c r="D171" s="461"/>
      <c r="E171" s="461"/>
      <c r="F171" s="462"/>
      <c r="G171" s="264">
        <f>(I160-I133)/F117</f>
        <v>-0.5</v>
      </c>
      <c r="H171" s="33"/>
      <c r="I171" s="44" t="s">
        <v>62</v>
      </c>
      <c r="J171" s="45"/>
      <c r="K171" s="194">
        <v>4</v>
      </c>
    </row>
    <row r="177" spans="1:12" ht="15.75" thickBot="1" x14ac:dyDescent="0.3"/>
    <row r="178" spans="1:12" ht="19.5" customHeight="1" thickBot="1" x14ac:dyDescent="0.35">
      <c r="B178" s="384" t="s">
        <v>184</v>
      </c>
      <c r="C178" s="385"/>
      <c r="D178" s="385"/>
      <c r="E178" s="385"/>
      <c r="F178" s="385"/>
      <c r="G178" s="386"/>
      <c r="H178" s="264">
        <f>I160-I133</f>
        <v>-50</v>
      </c>
    </row>
    <row r="179" spans="1:12" ht="15.75" thickBot="1" x14ac:dyDescent="0.3">
      <c r="K179" s="50" t="s">
        <v>71</v>
      </c>
      <c r="L179" s="49"/>
    </row>
    <row r="180" spans="1:12" ht="16.5" thickBot="1" x14ac:dyDescent="0.3">
      <c r="B180" s="12" t="s">
        <v>44</v>
      </c>
      <c r="C180" s="12">
        <v>1</v>
      </c>
      <c r="D180" s="15"/>
      <c r="E180" s="16"/>
      <c r="F180" s="17"/>
      <c r="G180" s="445" t="s">
        <v>45</v>
      </c>
      <c r="H180" s="445"/>
      <c r="I180" s="437"/>
      <c r="J180" s="446"/>
      <c r="K180" s="129"/>
      <c r="L180" s="35"/>
    </row>
    <row r="181" spans="1:12" ht="16.5" thickBot="1" x14ac:dyDescent="0.3">
      <c r="B181" s="12" t="s">
        <v>44</v>
      </c>
      <c r="C181" s="12">
        <v>2</v>
      </c>
      <c r="D181" s="15"/>
      <c r="E181" s="16"/>
      <c r="F181" s="17"/>
      <c r="G181" s="445" t="s">
        <v>45</v>
      </c>
      <c r="H181" s="445"/>
      <c r="I181" s="437"/>
      <c r="J181" s="446"/>
      <c r="K181" s="129"/>
      <c r="L181" s="35"/>
    </row>
    <row r="182" spans="1:12" x14ac:dyDescent="0.25">
      <c r="I182" s="41"/>
      <c r="J182" s="41"/>
      <c r="K182" s="41"/>
      <c r="L182" s="35"/>
    </row>
    <row r="183" spans="1:12" x14ac:dyDescent="0.25">
      <c r="I183" s="41"/>
      <c r="J183" s="41"/>
      <c r="K183" s="41"/>
      <c r="L183" s="35"/>
    </row>
    <row r="184" spans="1:12" x14ac:dyDescent="0.25">
      <c r="I184" s="41"/>
      <c r="J184" s="41"/>
      <c r="K184" s="41"/>
      <c r="L184" s="35"/>
    </row>
    <row r="185" spans="1:12" x14ac:dyDescent="0.25">
      <c r="I185" s="41"/>
      <c r="J185" s="41"/>
      <c r="K185" s="41"/>
      <c r="L185" s="35"/>
    </row>
    <row r="186" spans="1:12" x14ac:dyDescent="0.25">
      <c r="I186" s="41"/>
      <c r="J186" s="41"/>
      <c r="K186" s="41"/>
      <c r="L186" s="35"/>
    </row>
    <row r="187" spans="1:12" ht="16.5" thickBot="1" x14ac:dyDescent="0.3">
      <c r="B187" s="19" t="s">
        <v>49</v>
      </c>
      <c r="C187" s="19"/>
      <c r="D187" s="19"/>
      <c r="E187" s="19"/>
      <c r="F187" s="19"/>
      <c r="G187" s="19"/>
      <c r="H187" s="19"/>
      <c r="I187" s="19"/>
      <c r="J187" s="19"/>
      <c r="K187" s="20"/>
      <c r="L187" s="27"/>
    </row>
    <row r="188" spans="1:12" ht="16.5" thickBot="1" x14ac:dyDescent="0.3">
      <c r="B188" s="21" t="s">
        <v>46</v>
      </c>
      <c r="C188" s="22"/>
      <c r="D188" s="23"/>
      <c r="E188" s="23"/>
      <c r="F188" s="24"/>
      <c r="G188" s="21" t="s">
        <v>47</v>
      </c>
      <c r="H188" s="22"/>
      <c r="I188" s="24"/>
      <c r="J188" s="21" t="s">
        <v>48</v>
      </c>
      <c r="K188" s="25"/>
      <c r="L188" s="26"/>
    </row>
    <row r="190" spans="1:12" s="28" customFormat="1" ht="15.75" thickBot="1" x14ac:dyDescent="0.3"/>
    <row r="192" spans="1:12" s="152" customFormat="1" ht="26.25" x14ac:dyDescent="0.4">
      <c r="A192" s="155" t="s">
        <v>203</v>
      </c>
    </row>
    <row r="194" spans="1:14" s="1" customFormat="1" ht="18.75" x14ac:dyDescent="0.3">
      <c r="A194" s="1" t="s">
        <v>101</v>
      </c>
    </row>
    <row r="195" spans="1:14" s="1" customFormat="1" ht="18.75" x14ac:dyDescent="0.3"/>
    <row r="196" spans="1:14" s="1" customFormat="1" ht="18.75" x14ac:dyDescent="0.3">
      <c r="A196" s="1" t="s">
        <v>103</v>
      </c>
    </row>
    <row r="197" spans="1:14" s="1" customFormat="1" ht="18.75" x14ac:dyDescent="0.3">
      <c r="C197" s="213" t="s">
        <v>102</v>
      </c>
    </row>
    <row r="198" spans="1:14" s="1" customFormat="1" ht="18.75" x14ac:dyDescent="0.3">
      <c r="C198" s="213" t="s">
        <v>104</v>
      </c>
    </row>
    <row r="199" spans="1:14" s="1" customFormat="1" ht="18.75" x14ac:dyDescent="0.3">
      <c r="C199" s="213" t="s">
        <v>105</v>
      </c>
    </row>
    <row r="200" spans="1:14" s="1" customFormat="1" ht="18.75" x14ac:dyDescent="0.3"/>
    <row r="201" spans="1:14" s="1" customFormat="1" ht="18.75" x14ac:dyDescent="0.3">
      <c r="A201" s="1" t="s">
        <v>110</v>
      </c>
    </row>
    <row r="203" spans="1:14" ht="26.25" x14ac:dyDescent="0.4">
      <c r="B203" s="447" t="s">
        <v>73</v>
      </c>
      <c r="C203" s="447"/>
      <c r="D203" s="448"/>
      <c r="E203" s="448"/>
      <c r="F203" s="448"/>
      <c r="G203" s="448"/>
      <c r="H203" s="448"/>
      <c r="I203" s="448"/>
      <c r="J203" s="448"/>
      <c r="K203" s="448"/>
      <c r="L203" s="448"/>
    </row>
    <row r="204" spans="1:14" ht="8.25" customHeight="1" thickBot="1" x14ac:dyDescent="0.3">
      <c r="L204" s="125"/>
    </row>
    <row r="205" spans="1:14" ht="27" thickBot="1" x14ac:dyDescent="0.35">
      <c r="A205" s="151">
        <v>1</v>
      </c>
      <c r="B205" s="4" t="s">
        <v>0</v>
      </c>
      <c r="C205" s="126" t="e">
        <f>+'RA Budget'!#REF!</f>
        <v>#REF!</v>
      </c>
      <c r="D205" s="127"/>
      <c r="E205" s="127"/>
      <c r="F205" s="127"/>
      <c r="G205" s="128"/>
      <c r="H205" s="5"/>
      <c r="I205" s="118" t="s">
        <v>4</v>
      </c>
      <c r="J205" s="119"/>
      <c r="K205" s="119"/>
      <c r="L205" s="119"/>
      <c r="M205" s="119"/>
      <c r="N205" s="120"/>
    </row>
    <row r="206" spans="1:14" ht="19.5" customHeight="1" thickBot="1" x14ac:dyDescent="0.3">
      <c r="B206" s="3" t="s">
        <v>1</v>
      </c>
      <c r="C206" s="136" t="e">
        <f>+'RA Budget'!#REF!</f>
        <v>#REF!</v>
      </c>
      <c r="D206" s="137"/>
      <c r="E206" s="137"/>
      <c r="F206" s="137"/>
      <c r="G206" s="138"/>
      <c r="H206" s="5"/>
    </row>
    <row r="207" spans="1:14" ht="15.75" thickBot="1" x14ac:dyDescent="0.3">
      <c r="B207" s="3" t="s">
        <v>2</v>
      </c>
      <c r="C207" s="139" t="e">
        <f>+'RA Budget'!#REF!</f>
        <v>#REF!</v>
      </c>
      <c r="D207" s="137"/>
      <c r="E207" s="137"/>
      <c r="F207" s="137"/>
      <c r="G207" s="138"/>
      <c r="H207" s="5"/>
      <c r="I207" s="121" t="s">
        <v>5</v>
      </c>
      <c r="J207" s="122"/>
      <c r="K207" s="122"/>
      <c r="L207" s="122"/>
      <c r="M207" s="122"/>
      <c r="N207" s="117"/>
    </row>
    <row r="208" spans="1:14" ht="15.75" customHeight="1" thickBot="1" x14ac:dyDescent="0.3">
      <c r="B208" s="2" t="s">
        <v>3</v>
      </c>
      <c r="C208" s="130" t="e">
        <f>+'RA Budget'!#REF!</f>
        <v>#REF!</v>
      </c>
      <c r="D208" s="131"/>
      <c r="E208" s="131"/>
      <c r="F208" s="131"/>
      <c r="G208" s="132"/>
      <c r="H208" s="5"/>
      <c r="K208" s="18"/>
    </row>
    <row r="210" spans="2:14" ht="15.75" thickBot="1" x14ac:dyDescent="0.3"/>
    <row r="211" spans="2:14" ht="19.5" thickBot="1" x14ac:dyDescent="0.35">
      <c r="B211" s="123" t="s">
        <v>9</v>
      </c>
      <c r="C211" s="124"/>
      <c r="D211" s="133" t="e">
        <f>+'RA Budget'!#REF!</f>
        <v>#REF!</v>
      </c>
      <c r="E211" s="134"/>
      <c r="F211" s="134"/>
      <c r="G211" s="134"/>
      <c r="H211" s="134"/>
      <c r="I211" s="134"/>
      <c r="J211" s="134"/>
      <c r="K211" s="134"/>
      <c r="L211" s="135"/>
      <c r="M211" s="53"/>
    </row>
    <row r="212" spans="2:14" ht="16.5" thickBot="1" x14ac:dyDescent="0.35">
      <c r="B212" s="449" t="s">
        <v>10</v>
      </c>
      <c r="C212" s="450"/>
      <c r="D212" s="451" t="e">
        <f>+'RA Budget'!#REF!</f>
        <v>#REF!</v>
      </c>
      <c r="E212" s="452"/>
      <c r="F212" s="452"/>
      <c r="G212" s="452"/>
      <c r="H212" s="453"/>
    </row>
    <row r="220" spans="2:14" ht="15.75" thickBot="1" x14ac:dyDescent="0.3"/>
    <row r="221" spans="2:14" ht="15.75" thickBot="1" x14ac:dyDescent="0.3">
      <c r="F221" s="443" t="s">
        <v>75</v>
      </c>
      <c r="G221" s="444"/>
      <c r="H221" s="36" t="s">
        <v>51</v>
      </c>
      <c r="I221" s="36"/>
      <c r="J221" s="429" t="s">
        <v>52</v>
      </c>
      <c r="K221" s="430"/>
      <c r="L221" s="430"/>
      <c r="M221" s="430"/>
      <c r="N221" s="431"/>
    </row>
    <row r="222" spans="2:14" ht="16.5" thickBot="1" x14ac:dyDescent="0.3">
      <c r="B222" s="432" t="s">
        <v>54</v>
      </c>
      <c r="C222" s="433"/>
      <c r="D222" s="434"/>
      <c r="F222" s="435">
        <v>100</v>
      </c>
      <c r="G222" s="436"/>
      <c r="H222" s="105">
        <v>80</v>
      </c>
      <c r="I222" s="437"/>
      <c r="J222" s="438"/>
      <c r="K222" s="438"/>
      <c r="L222" s="438"/>
      <c r="M222" s="438"/>
      <c r="N222" s="439"/>
    </row>
    <row r="230" spans="2:18" ht="15.75" thickBot="1" x14ac:dyDescent="0.3"/>
    <row r="231" spans="2:18" s="149" customFormat="1" ht="16.5" thickBot="1" x14ac:dyDescent="0.3">
      <c r="B231" s="158" t="s">
        <v>100</v>
      </c>
      <c r="C231" s="159"/>
      <c r="D231" s="159"/>
      <c r="E231" s="159"/>
      <c r="F231" s="159"/>
      <c r="G231" s="160"/>
    </row>
    <row r="234" spans="2:18" ht="15.75" customHeight="1" thickBot="1" x14ac:dyDescent="0.3">
      <c r="R234" s="235"/>
    </row>
    <row r="235" spans="2:18" ht="15.75" thickBot="1" x14ac:dyDescent="0.3">
      <c r="G235" s="427" t="s">
        <v>51</v>
      </c>
      <c r="H235" s="428"/>
      <c r="I235" s="35"/>
      <c r="R235" s="376" t="s">
        <v>207</v>
      </c>
    </row>
    <row r="236" spans="2:18" ht="30.75" customHeight="1" thickBot="1" x14ac:dyDescent="0.3">
      <c r="B236" s="413" t="s">
        <v>26</v>
      </c>
      <c r="C236" s="414"/>
      <c r="D236" s="414"/>
      <c r="E236" s="414"/>
      <c r="F236" s="415"/>
      <c r="G236" s="56" t="s">
        <v>80</v>
      </c>
      <c r="H236" s="56" t="s">
        <v>28</v>
      </c>
      <c r="I236" s="55" t="s">
        <v>76</v>
      </c>
      <c r="J236" s="156" t="s">
        <v>43</v>
      </c>
      <c r="K236" s="55" t="s">
        <v>53</v>
      </c>
      <c r="L236" s="55" t="s">
        <v>42</v>
      </c>
      <c r="M236" s="157" t="s">
        <v>78</v>
      </c>
      <c r="N236" s="57" t="s">
        <v>84</v>
      </c>
      <c r="R236" s="377"/>
    </row>
    <row r="237" spans="2:18" ht="16.5" thickBot="1" x14ac:dyDescent="0.3">
      <c r="B237" s="440" t="s">
        <v>108</v>
      </c>
      <c r="C237" s="441"/>
      <c r="D237" s="441"/>
      <c r="E237" s="441"/>
      <c r="F237" s="442"/>
      <c r="G237" s="78">
        <v>320</v>
      </c>
      <c r="H237" s="78"/>
      <c r="I237" s="195">
        <v>400</v>
      </c>
      <c r="J237" s="79">
        <f>SUM(G237:H237)</f>
        <v>320</v>
      </c>
      <c r="K237" s="80">
        <f t="shared" ref="K237:K249" si="8">J237-I237</f>
        <v>-80</v>
      </c>
      <c r="L237" s="81">
        <f>G237/1.2</f>
        <v>266.66666666666669</v>
      </c>
      <c r="M237" s="82">
        <f>L237+H237</f>
        <v>266.66666666666669</v>
      </c>
      <c r="N237" s="63"/>
      <c r="R237" s="275">
        <f>M237/H$222</f>
        <v>3.3333333333333335</v>
      </c>
    </row>
    <row r="238" spans="2:18" ht="16.5" thickBot="1" x14ac:dyDescent="0.3">
      <c r="B238" s="440" t="s">
        <v>98</v>
      </c>
      <c r="C238" s="441"/>
      <c r="D238" s="441"/>
      <c r="E238" s="441"/>
      <c r="F238" s="442"/>
      <c r="G238" s="83"/>
      <c r="H238" s="83">
        <v>0</v>
      </c>
      <c r="I238" s="196">
        <v>250</v>
      </c>
      <c r="J238" s="84">
        <f>SUM(G238:H238)</f>
        <v>0</v>
      </c>
      <c r="K238" s="85">
        <f t="shared" si="8"/>
        <v>-250</v>
      </c>
      <c r="L238" s="81">
        <f t="shared" ref="L238:L249" si="9">G238/1.2</f>
        <v>0</v>
      </c>
      <c r="M238" s="87">
        <f>L238+H238</f>
        <v>0</v>
      </c>
      <c r="N238" s="64"/>
      <c r="R238" s="275">
        <f t="shared" ref="R238:R249" si="10">M238/H$222</f>
        <v>0</v>
      </c>
    </row>
    <row r="239" spans="2:18" ht="16.5" thickBot="1" x14ac:dyDescent="0.3">
      <c r="B239" s="416">
        <v>0</v>
      </c>
      <c r="C239" s="417"/>
      <c r="D239" s="417"/>
      <c r="E239" s="417"/>
      <c r="F239" s="418"/>
      <c r="G239" s="83"/>
      <c r="H239" s="83">
        <v>100</v>
      </c>
      <c r="I239" s="196">
        <f>+'RA Budget'!I204</f>
        <v>0</v>
      </c>
      <c r="J239" s="84">
        <f t="shared" ref="J239:J249" si="11">SUM(G239:H239)</f>
        <v>100</v>
      </c>
      <c r="K239" s="85">
        <f t="shared" si="8"/>
        <v>100</v>
      </c>
      <c r="L239" s="81">
        <f t="shared" si="9"/>
        <v>0</v>
      </c>
      <c r="M239" s="87">
        <f t="shared" ref="M239:M249" si="12">L239+H239</f>
        <v>100</v>
      </c>
      <c r="N239" s="64"/>
      <c r="R239" s="275">
        <f t="shared" si="10"/>
        <v>1.25</v>
      </c>
    </row>
    <row r="240" spans="2:18" ht="16.5" thickBot="1" x14ac:dyDescent="0.3">
      <c r="B240" s="416">
        <f>+'RA Budget'!B205:F205</f>
        <v>0</v>
      </c>
      <c r="C240" s="417"/>
      <c r="D240" s="417"/>
      <c r="E240" s="417"/>
      <c r="F240" s="418"/>
      <c r="G240" s="83"/>
      <c r="H240" s="83"/>
      <c r="I240" s="196">
        <f>+'RA Budget'!I205</f>
        <v>0</v>
      </c>
      <c r="J240" s="84">
        <f t="shared" si="11"/>
        <v>0</v>
      </c>
      <c r="K240" s="85">
        <f t="shared" si="8"/>
        <v>0</v>
      </c>
      <c r="L240" s="81">
        <f t="shared" si="9"/>
        <v>0</v>
      </c>
      <c r="M240" s="87">
        <f t="shared" si="12"/>
        <v>0</v>
      </c>
      <c r="N240" s="64"/>
      <c r="R240" s="275">
        <f t="shared" si="10"/>
        <v>0</v>
      </c>
    </row>
    <row r="241" spans="2:20" ht="16.5" thickBot="1" x14ac:dyDescent="0.3">
      <c r="B241" s="416">
        <f>+'RA Budget'!B206:F206</f>
        <v>0</v>
      </c>
      <c r="C241" s="417"/>
      <c r="D241" s="417"/>
      <c r="E241" s="417"/>
      <c r="F241" s="418"/>
      <c r="G241" s="83"/>
      <c r="H241" s="83"/>
      <c r="I241" s="196">
        <f>+'RA Budget'!I206</f>
        <v>0</v>
      </c>
      <c r="J241" s="84">
        <f t="shared" si="11"/>
        <v>0</v>
      </c>
      <c r="K241" s="85">
        <f t="shared" si="8"/>
        <v>0</v>
      </c>
      <c r="L241" s="81">
        <f t="shared" si="9"/>
        <v>0</v>
      </c>
      <c r="M241" s="87">
        <f t="shared" si="12"/>
        <v>0</v>
      </c>
      <c r="N241" s="64"/>
      <c r="R241" s="275">
        <f t="shared" si="10"/>
        <v>0</v>
      </c>
      <c r="T241" s="278"/>
    </row>
    <row r="242" spans="2:20" ht="16.5" thickBot="1" x14ac:dyDescent="0.3">
      <c r="B242" s="416">
        <f>+'RA Budget'!B207:F207</f>
        <v>0</v>
      </c>
      <c r="C242" s="417"/>
      <c r="D242" s="417"/>
      <c r="E242" s="417"/>
      <c r="F242" s="418"/>
      <c r="G242" s="83"/>
      <c r="H242" s="83"/>
      <c r="I242" s="196">
        <f>+'RA Budget'!I207</f>
        <v>0</v>
      </c>
      <c r="J242" s="84">
        <f t="shared" si="11"/>
        <v>0</v>
      </c>
      <c r="K242" s="85">
        <f t="shared" si="8"/>
        <v>0</v>
      </c>
      <c r="L242" s="81">
        <f t="shared" si="9"/>
        <v>0</v>
      </c>
      <c r="M242" s="87">
        <f t="shared" si="12"/>
        <v>0</v>
      </c>
      <c r="N242" s="64"/>
      <c r="R242" s="275">
        <f t="shared" si="10"/>
        <v>0</v>
      </c>
      <c r="S242" s="29"/>
    </row>
    <row r="243" spans="2:20" ht="16.5" thickBot="1" x14ac:dyDescent="0.3">
      <c r="B243" s="416">
        <f>+'RA Budget'!B208:F208</f>
        <v>0</v>
      </c>
      <c r="C243" s="417"/>
      <c r="D243" s="417"/>
      <c r="E243" s="417"/>
      <c r="F243" s="418"/>
      <c r="G243" s="83"/>
      <c r="H243" s="83"/>
      <c r="I243" s="196">
        <f>+'RA Budget'!I208</f>
        <v>0</v>
      </c>
      <c r="J243" s="84">
        <f t="shared" si="11"/>
        <v>0</v>
      </c>
      <c r="K243" s="85">
        <f t="shared" si="8"/>
        <v>0</v>
      </c>
      <c r="L243" s="81">
        <f t="shared" si="9"/>
        <v>0</v>
      </c>
      <c r="M243" s="87">
        <f t="shared" si="12"/>
        <v>0</v>
      </c>
      <c r="N243" s="64"/>
      <c r="R243" s="275">
        <f t="shared" si="10"/>
        <v>0</v>
      </c>
    </row>
    <row r="244" spans="2:20" ht="16.5" thickBot="1" x14ac:dyDescent="0.3">
      <c r="B244" s="416">
        <f>+'RA Budget'!B209:F209</f>
        <v>0</v>
      </c>
      <c r="C244" s="417"/>
      <c r="D244" s="417"/>
      <c r="E244" s="417"/>
      <c r="F244" s="418"/>
      <c r="G244" s="83"/>
      <c r="H244" s="83"/>
      <c r="I244" s="196">
        <f>+'RA Budget'!I209</f>
        <v>0</v>
      </c>
      <c r="J244" s="84">
        <f t="shared" si="11"/>
        <v>0</v>
      </c>
      <c r="K244" s="85">
        <f t="shared" si="8"/>
        <v>0</v>
      </c>
      <c r="L244" s="81">
        <f t="shared" si="9"/>
        <v>0</v>
      </c>
      <c r="M244" s="87">
        <f t="shared" si="12"/>
        <v>0</v>
      </c>
      <c r="N244" s="64"/>
      <c r="R244" s="275">
        <f t="shared" si="10"/>
        <v>0</v>
      </c>
    </row>
    <row r="245" spans="2:20" ht="16.5" thickBot="1" x14ac:dyDescent="0.3">
      <c r="B245" s="416">
        <f>+'RA Budget'!B210:F210</f>
        <v>0</v>
      </c>
      <c r="C245" s="417"/>
      <c r="D245" s="417"/>
      <c r="E245" s="417"/>
      <c r="F245" s="418"/>
      <c r="G245" s="83"/>
      <c r="H245" s="83"/>
      <c r="I245" s="196">
        <f>+'RA Budget'!I210</f>
        <v>0</v>
      </c>
      <c r="J245" s="84">
        <f t="shared" si="11"/>
        <v>0</v>
      </c>
      <c r="K245" s="85">
        <f t="shared" si="8"/>
        <v>0</v>
      </c>
      <c r="L245" s="81">
        <f t="shared" si="9"/>
        <v>0</v>
      </c>
      <c r="M245" s="87">
        <f t="shared" si="12"/>
        <v>0</v>
      </c>
      <c r="N245" s="64"/>
      <c r="R245" s="275">
        <f t="shared" si="10"/>
        <v>0</v>
      </c>
    </row>
    <row r="246" spans="2:20" ht="16.5" thickBot="1" x14ac:dyDescent="0.3">
      <c r="B246" s="419" t="s">
        <v>208</v>
      </c>
      <c r="C246" s="419"/>
      <c r="D246" s="419"/>
      <c r="E246" s="419"/>
      <c r="F246" s="420"/>
      <c r="G246" s="83"/>
      <c r="H246" s="83"/>
      <c r="I246" s="196">
        <f>+'RA Budget'!I211</f>
        <v>0</v>
      </c>
      <c r="J246" s="84">
        <f t="shared" si="11"/>
        <v>0</v>
      </c>
      <c r="K246" s="85">
        <f t="shared" si="8"/>
        <v>0</v>
      </c>
      <c r="L246" s="81">
        <f t="shared" si="9"/>
        <v>0</v>
      </c>
      <c r="M246" s="87">
        <f t="shared" si="12"/>
        <v>0</v>
      </c>
      <c r="N246" s="64"/>
      <c r="R246" s="275">
        <f t="shared" si="10"/>
        <v>0</v>
      </c>
    </row>
    <row r="247" spans="2:20" ht="16.5" thickBot="1" x14ac:dyDescent="0.3">
      <c r="B247" s="419" t="s">
        <v>208</v>
      </c>
      <c r="C247" s="419"/>
      <c r="D247" s="419"/>
      <c r="E247" s="419"/>
      <c r="F247" s="420"/>
      <c r="G247" s="83"/>
      <c r="H247" s="83"/>
      <c r="I247" s="196">
        <f>+'RA Budget'!I212</f>
        <v>0</v>
      </c>
      <c r="J247" s="84">
        <f t="shared" si="11"/>
        <v>0</v>
      </c>
      <c r="K247" s="85">
        <f t="shared" si="8"/>
        <v>0</v>
      </c>
      <c r="L247" s="81">
        <f t="shared" si="9"/>
        <v>0</v>
      </c>
      <c r="M247" s="87">
        <f t="shared" si="12"/>
        <v>0</v>
      </c>
      <c r="N247" s="64"/>
      <c r="R247" s="275">
        <f t="shared" si="10"/>
        <v>0</v>
      </c>
    </row>
    <row r="248" spans="2:20" ht="16.5" thickBot="1" x14ac:dyDescent="0.3">
      <c r="B248" s="419" t="s">
        <v>208</v>
      </c>
      <c r="C248" s="419"/>
      <c r="D248" s="419"/>
      <c r="E248" s="419"/>
      <c r="F248" s="420"/>
      <c r="G248" s="83"/>
      <c r="H248" s="83"/>
      <c r="I248" s="196">
        <f>+'RA Budget'!I213</f>
        <v>0</v>
      </c>
      <c r="J248" s="84">
        <f t="shared" si="11"/>
        <v>0</v>
      </c>
      <c r="K248" s="85">
        <f t="shared" si="8"/>
        <v>0</v>
      </c>
      <c r="L248" s="81">
        <f t="shared" si="9"/>
        <v>0</v>
      </c>
      <c r="M248" s="87">
        <f t="shared" si="12"/>
        <v>0</v>
      </c>
      <c r="N248" s="64"/>
      <c r="R248" s="275">
        <f t="shared" si="10"/>
        <v>0</v>
      </c>
    </row>
    <row r="249" spans="2:20" ht="16.5" thickBot="1" x14ac:dyDescent="0.3">
      <c r="B249" s="419" t="s">
        <v>208</v>
      </c>
      <c r="C249" s="419"/>
      <c r="D249" s="419"/>
      <c r="E249" s="419"/>
      <c r="F249" s="420"/>
      <c r="G249" s="83"/>
      <c r="H249" s="83"/>
      <c r="I249" s="196">
        <f>+'RA Budget'!I214</f>
        <v>0</v>
      </c>
      <c r="J249" s="84">
        <f t="shared" si="11"/>
        <v>0</v>
      </c>
      <c r="K249" s="85">
        <f t="shared" si="8"/>
        <v>0</v>
      </c>
      <c r="L249" s="81">
        <f t="shared" si="9"/>
        <v>0</v>
      </c>
      <c r="M249" s="87">
        <f t="shared" si="12"/>
        <v>0</v>
      </c>
      <c r="N249" s="64"/>
      <c r="R249" s="275">
        <f t="shared" si="10"/>
        <v>0</v>
      </c>
    </row>
    <row r="250" spans="2:20" ht="16.5" thickBot="1" x14ac:dyDescent="0.3">
      <c r="B250" s="424" t="s">
        <v>39</v>
      </c>
      <c r="C250" s="425"/>
      <c r="D250" s="425"/>
      <c r="E250" s="425"/>
      <c r="F250" s="426"/>
      <c r="G250" s="77">
        <f t="shared" ref="G250:M250" si="13">SUM(G237:G249)</f>
        <v>320</v>
      </c>
      <c r="H250" s="77">
        <f t="shared" si="13"/>
        <v>100</v>
      </c>
      <c r="I250" s="197">
        <f t="shared" si="13"/>
        <v>650</v>
      </c>
      <c r="J250" s="89">
        <f t="shared" si="13"/>
        <v>420</v>
      </c>
      <c r="K250" s="60">
        <f t="shared" si="13"/>
        <v>-230</v>
      </c>
      <c r="L250" s="60">
        <f t="shared" si="13"/>
        <v>266.66666666666669</v>
      </c>
      <c r="M250" s="60">
        <f t="shared" si="13"/>
        <v>366.66666666666669</v>
      </c>
      <c r="N250" s="51"/>
      <c r="R250" s="277">
        <f>SUM(R237:R249)</f>
        <v>4.5833333333333339</v>
      </c>
    </row>
    <row r="252" spans="2:20" s="235" customFormat="1" x14ac:dyDescent="0.25"/>
    <row r="268" spans="2:11" x14ac:dyDescent="0.25">
      <c r="H268" s="278"/>
    </row>
    <row r="271" spans="2:11" ht="15.75" thickBot="1" x14ac:dyDescent="0.3"/>
    <row r="272" spans="2:11" s="235" customFormat="1" ht="16.5" thickBot="1" x14ac:dyDescent="0.3">
      <c r="B272" s="421" t="s">
        <v>63</v>
      </c>
      <c r="C272" s="422"/>
      <c r="D272" s="422"/>
      <c r="E272" s="422"/>
      <c r="F272" s="423"/>
      <c r="G272" s="269"/>
      <c r="H272" s="269"/>
      <c r="I272" s="266">
        <f>'RA Budget'!G305</f>
        <v>0</v>
      </c>
      <c r="J272" s="267">
        <f>SUM(G272:H272)</f>
        <v>0</v>
      </c>
      <c r="K272" s="268">
        <f>J272-I272</f>
        <v>0</v>
      </c>
    </row>
    <row r="273" spans="1:20" ht="15.75" thickBot="1" x14ac:dyDescent="0.3"/>
    <row r="274" spans="1:20" ht="15.75" thickBot="1" x14ac:dyDescent="0.3">
      <c r="G274" s="427" t="s">
        <v>51</v>
      </c>
      <c r="H274" s="428"/>
      <c r="I274" s="35"/>
      <c r="R274" s="376" t="s">
        <v>207</v>
      </c>
      <c r="S274" s="235"/>
      <c r="T274" s="235"/>
    </row>
    <row r="275" spans="1:20" ht="30.75" thickBot="1" x14ac:dyDescent="0.45">
      <c r="A275" s="165">
        <v>2</v>
      </c>
      <c r="B275" s="413" t="s">
        <v>36</v>
      </c>
      <c r="C275" s="414"/>
      <c r="D275" s="414"/>
      <c r="E275" s="414"/>
      <c r="F275" s="415"/>
      <c r="G275" s="56" t="s">
        <v>41</v>
      </c>
      <c r="H275" s="56" t="s">
        <v>28</v>
      </c>
      <c r="I275" s="55" t="s">
        <v>76</v>
      </c>
      <c r="J275" s="161" t="s">
        <v>40</v>
      </c>
      <c r="K275" s="55" t="s">
        <v>53</v>
      </c>
      <c r="L275" s="55" t="s">
        <v>42</v>
      </c>
      <c r="M275" s="157" t="s">
        <v>78</v>
      </c>
      <c r="N275" s="57" t="s">
        <v>72</v>
      </c>
      <c r="R275" s="377"/>
      <c r="S275" s="235"/>
      <c r="T275" s="235"/>
    </row>
    <row r="276" spans="1:20" ht="16.5" thickBot="1" x14ac:dyDescent="0.3">
      <c r="B276" s="410" t="s">
        <v>109</v>
      </c>
      <c r="C276" s="411"/>
      <c r="D276" s="411"/>
      <c r="E276" s="411"/>
      <c r="F276" s="412"/>
      <c r="G276" s="78">
        <v>400</v>
      </c>
      <c r="H276" s="78"/>
      <c r="I276" s="198">
        <v>500</v>
      </c>
      <c r="J276" s="95">
        <f>SUM(G276:H276)</f>
        <v>400</v>
      </c>
      <c r="K276" s="96">
        <f>J276-I276</f>
        <v>-100</v>
      </c>
      <c r="L276" s="81">
        <f>G276/1.175</f>
        <v>340.42553191489361</v>
      </c>
      <c r="M276" s="97">
        <f>L276+H276</f>
        <v>340.42553191489361</v>
      </c>
      <c r="N276" s="91"/>
      <c r="R276" s="275">
        <f>M276/H$222</f>
        <v>4.2553191489361701</v>
      </c>
      <c r="S276" s="235"/>
      <c r="T276" s="235"/>
    </row>
    <row r="277" spans="1:20" ht="16.5" thickBot="1" x14ac:dyDescent="0.3">
      <c r="B277" s="401" t="s">
        <v>93</v>
      </c>
      <c r="C277" s="402"/>
      <c r="D277" s="402"/>
      <c r="E277" s="402"/>
      <c r="F277" s="403"/>
      <c r="G277" s="83"/>
      <c r="H277" s="83">
        <v>0</v>
      </c>
      <c r="I277" s="199">
        <v>100</v>
      </c>
      <c r="J277" s="98">
        <f t="shared" ref="J277:J289" si="14">SUM(G277:H277)</f>
        <v>0</v>
      </c>
      <c r="K277" s="99">
        <f>J277-I277</f>
        <v>-100</v>
      </c>
      <c r="L277" s="86">
        <f>G277/1.175</f>
        <v>0</v>
      </c>
      <c r="M277" s="100">
        <f>L277+H277</f>
        <v>0</v>
      </c>
      <c r="N277" s="92"/>
      <c r="R277" s="275">
        <f t="shared" ref="R277:R289" si="15">M277/H$222</f>
        <v>0</v>
      </c>
      <c r="S277" s="235"/>
      <c r="T277" s="235"/>
    </row>
    <row r="278" spans="1:20" ht="16.5" thickBot="1" x14ac:dyDescent="0.3">
      <c r="B278" s="401" t="s">
        <v>34</v>
      </c>
      <c r="C278" s="402"/>
      <c r="D278" s="402"/>
      <c r="E278" s="402"/>
      <c r="F278" s="403"/>
      <c r="G278" s="83"/>
      <c r="H278" s="83">
        <v>50</v>
      </c>
      <c r="I278" s="199">
        <f>+'RA Budget'!I242</f>
        <v>0</v>
      </c>
      <c r="J278" s="98">
        <f t="shared" si="14"/>
        <v>50</v>
      </c>
      <c r="K278" s="99">
        <f t="shared" ref="K278:K289" si="16">J278-I278</f>
        <v>50</v>
      </c>
      <c r="L278" s="86">
        <f t="shared" ref="L278:L289" si="17">G278/1.175</f>
        <v>0</v>
      </c>
      <c r="M278" s="100">
        <f t="shared" ref="M278:M289" si="18">L278+H278</f>
        <v>50</v>
      </c>
      <c r="N278" s="92"/>
      <c r="R278" s="275">
        <f t="shared" si="15"/>
        <v>0.625</v>
      </c>
      <c r="S278" s="235"/>
      <c r="T278" s="235"/>
    </row>
    <row r="279" spans="1:20" ht="16.5" thickBot="1" x14ac:dyDescent="0.3">
      <c r="B279" s="401">
        <f>+'RA Budget'!B243:F243</f>
        <v>0</v>
      </c>
      <c r="C279" s="402"/>
      <c r="D279" s="402"/>
      <c r="E279" s="402"/>
      <c r="F279" s="403"/>
      <c r="G279" s="83"/>
      <c r="H279" s="83"/>
      <c r="I279" s="199">
        <f>+'RA Budget'!I243</f>
        <v>0</v>
      </c>
      <c r="J279" s="98">
        <f t="shared" si="14"/>
        <v>0</v>
      </c>
      <c r="K279" s="99">
        <f t="shared" si="16"/>
        <v>0</v>
      </c>
      <c r="L279" s="86">
        <f t="shared" si="17"/>
        <v>0</v>
      </c>
      <c r="M279" s="100">
        <f t="shared" si="18"/>
        <v>0</v>
      </c>
      <c r="N279" s="92"/>
      <c r="R279" s="275">
        <f t="shared" si="15"/>
        <v>0</v>
      </c>
      <c r="S279" s="235"/>
      <c r="T279" s="235"/>
    </row>
    <row r="280" spans="1:20" ht="16.5" thickBot="1" x14ac:dyDescent="0.3">
      <c r="B280" s="401">
        <f>+'RA Budget'!B244:F244</f>
        <v>0</v>
      </c>
      <c r="C280" s="402"/>
      <c r="D280" s="402"/>
      <c r="E280" s="402"/>
      <c r="F280" s="403"/>
      <c r="G280" s="83"/>
      <c r="H280" s="83"/>
      <c r="I280" s="199">
        <f>+'RA Budget'!I244</f>
        <v>0</v>
      </c>
      <c r="J280" s="98">
        <f t="shared" si="14"/>
        <v>0</v>
      </c>
      <c r="K280" s="99">
        <f t="shared" si="16"/>
        <v>0</v>
      </c>
      <c r="L280" s="86">
        <f t="shared" si="17"/>
        <v>0</v>
      </c>
      <c r="M280" s="100">
        <f t="shared" si="18"/>
        <v>0</v>
      </c>
      <c r="N280" s="92"/>
      <c r="R280" s="275">
        <f t="shared" si="15"/>
        <v>0</v>
      </c>
      <c r="S280" s="235"/>
      <c r="T280" s="278"/>
    </row>
    <row r="281" spans="1:20" ht="16.5" thickBot="1" x14ac:dyDescent="0.3">
      <c r="B281" s="401">
        <f>+'RA Budget'!B245:F245</f>
        <v>0</v>
      </c>
      <c r="C281" s="402"/>
      <c r="D281" s="402"/>
      <c r="E281" s="402"/>
      <c r="F281" s="403"/>
      <c r="G281" s="83"/>
      <c r="H281" s="83"/>
      <c r="I281" s="199">
        <f>+'RA Budget'!I245</f>
        <v>0</v>
      </c>
      <c r="J281" s="98">
        <f t="shared" si="14"/>
        <v>0</v>
      </c>
      <c r="K281" s="99">
        <f t="shared" si="16"/>
        <v>0</v>
      </c>
      <c r="L281" s="86">
        <f t="shared" si="17"/>
        <v>0</v>
      </c>
      <c r="M281" s="100">
        <f t="shared" si="18"/>
        <v>0</v>
      </c>
      <c r="N281" s="92"/>
      <c r="R281" s="275">
        <f t="shared" si="15"/>
        <v>0</v>
      </c>
      <c r="S281" s="29"/>
      <c r="T281" s="235"/>
    </row>
    <row r="282" spans="1:20" ht="16.5" thickBot="1" x14ac:dyDescent="0.3">
      <c r="B282" s="401">
        <f>+'RA Budget'!B246:F246</f>
        <v>0</v>
      </c>
      <c r="C282" s="402"/>
      <c r="D282" s="402"/>
      <c r="E282" s="402"/>
      <c r="F282" s="403"/>
      <c r="G282" s="83"/>
      <c r="H282" s="83"/>
      <c r="I282" s="199">
        <f>+'RA Budget'!I246</f>
        <v>0</v>
      </c>
      <c r="J282" s="98">
        <f t="shared" si="14"/>
        <v>0</v>
      </c>
      <c r="K282" s="99">
        <f t="shared" si="16"/>
        <v>0</v>
      </c>
      <c r="L282" s="86">
        <f t="shared" si="17"/>
        <v>0</v>
      </c>
      <c r="M282" s="100">
        <f t="shared" si="18"/>
        <v>0</v>
      </c>
      <c r="N282" s="92"/>
      <c r="R282" s="275">
        <f t="shared" si="15"/>
        <v>0</v>
      </c>
      <c r="S282" s="235"/>
      <c r="T282" s="235"/>
    </row>
    <row r="283" spans="1:20" ht="16.5" thickBot="1" x14ac:dyDescent="0.3">
      <c r="B283" s="401">
        <f>+'RA Budget'!B247:F247</f>
        <v>0</v>
      </c>
      <c r="C283" s="402"/>
      <c r="D283" s="402"/>
      <c r="E283" s="402"/>
      <c r="F283" s="403"/>
      <c r="G283" s="83"/>
      <c r="H283" s="83"/>
      <c r="I283" s="199">
        <f>+'RA Budget'!I247</f>
        <v>0</v>
      </c>
      <c r="J283" s="98">
        <f t="shared" si="14"/>
        <v>0</v>
      </c>
      <c r="K283" s="99">
        <f t="shared" si="16"/>
        <v>0</v>
      </c>
      <c r="L283" s="86">
        <f t="shared" si="17"/>
        <v>0</v>
      </c>
      <c r="M283" s="100">
        <f t="shared" si="18"/>
        <v>0</v>
      </c>
      <c r="N283" s="92"/>
      <c r="R283" s="275">
        <f t="shared" si="15"/>
        <v>0</v>
      </c>
      <c r="S283" s="235"/>
      <c r="T283" s="235"/>
    </row>
    <row r="284" spans="1:20" ht="16.5" thickBot="1" x14ac:dyDescent="0.3">
      <c r="B284" s="401">
        <f>+'RA Budget'!B248:F248</f>
        <v>0</v>
      </c>
      <c r="C284" s="402"/>
      <c r="D284" s="402"/>
      <c r="E284" s="402"/>
      <c r="F284" s="403"/>
      <c r="G284" s="83"/>
      <c r="H284" s="83"/>
      <c r="I284" s="199">
        <f>+'RA Budget'!I248</f>
        <v>0</v>
      </c>
      <c r="J284" s="98">
        <f t="shared" si="14"/>
        <v>0</v>
      </c>
      <c r="K284" s="99">
        <f t="shared" si="16"/>
        <v>0</v>
      </c>
      <c r="L284" s="86">
        <f t="shared" si="17"/>
        <v>0</v>
      </c>
      <c r="M284" s="100">
        <f t="shared" si="18"/>
        <v>0</v>
      </c>
      <c r="N284" s="92"/>
      <c r="R284" s="275">
        <f t="shared" si="15"/>
        <v>0</v>
      </c>
      <c r="S284" s="235"/>
      <c r="T284" s="235"/>
    </row>
    <row r="285" spans="1:20" ht="16.5" thickBot="1" x14ac:dyDescent="0.3">
      <c r="B285" s="401">
        <f>+'RA Budget'!B249:F249</f>
        <v>0</v>
      </c>
      <c r="C285" s="402"/>
      <c r="D285" s="402"/>
      <c r="E285" s="402"/>
      <c r="F285" s="403"/>
      <c r="G285" s="83"/>
      <c r="H285" s="83"/>
      <c r="I285" s="199">
        <f>+'RA Budget'!I249</f>
        <v>0</v>
      </c>
      <c r="J285" s="98">
        <f t="shared" si="14"/>
        <v>0</v>
      </c>
      <c r="K285" s="99">
        <f t="shared" si="16"/>
        <v>0</v>
      </c>
      <c r="L285" s="86">
        <f t="shared" si="17"/>
        <v>0</v>
      </c>
      <c r="M285" s="100">
        <f t="shared" si="18"/>
        <v>0</v>
      </c>
      <c r="N285" s="92"/>
      <c r="R285" s="275">
        <f t="shared" si="15"/>
        <v>0</v>
      </c>
      <c r="S285" s="235"/>
      <c r="T285" s="235"/>
    </row>
    <row r="286" spans="1:20" ht="16.5" thickBot="1" x14ac:dyDescent="0.3">
      <c r="B286" s="401">
        <f>+'RA Budget'!B250:F250</f>
        <v>0</v>
      </c>
      <c r="C286" s="402"/>
      <c r="D286" s="402"/>
      <c r="E286" s="402"/>
      <c r="F286" s="403"/>
      <c r="G286" s="83"/>
      <c r="H286" s="83"/>
      <c r="I286" s="199">
        <f>+'RA Budget'!I250</f>
        <v>0</v>
      </c>
      <c r="J286" s="98">
        <f t="shared" si="14"/>
        <v>0</v>
      </c>
      <c r="K286" s="99">
        <f t="shared" si="16"/>
        <v>0</v>
      </c>
      <c r="L286" s="86">
        <f t="shared" si="17"/>
        <v>0</v>
      </c>
      <c r="M286" s="100">
        <f t="shared" si="18"/>
        <v>0</v>
      </c>
      <c r="N286" s="92"/>
      <c r="R286" s="275">
        <f t="shared" si="15"/>
        <v>0</v>
      </c>
      <c r="S286" s="235"/>
      <c r="T286" s="235"/>
    </row>
    <row r="287" spans="1:20" ht="16.5" thickBot="1" x14ac:dyDescent="0.3">
      <c r="B287" s="401">
        <f>+'RA Budget'!B251:F251</f>
        <v>0</v>
      </c>
      <c r="C287" s="402"/>
      <c r="D287" s="402"/>
      <c r="E287" s="402"/>
      <c r="F287" s="403"/>
      <c r="G287" s="83"/>
      <c r="H287" s="83"/>
      <c r="I287" s="199">
        <f>+'RA Budget'!I251</f>
        <v>0</v>
      </c>
      <c r="J287" s="98">
        <f t="shared" si="14"/>
        <v>0</v>
      </c>
      <c r="K287" s="99">
        <f t="shared" si="16"/>
        <v>0</v>
      </c>
      <c r="L287" s="86">
        <f t="shared" si="17"/>
        <v>0</v>
      </c>
      <c r="M287" s="100">
        <f t="shared" si="18"/>
        <v>0</v>
      </c>
      <c r="N287" s="92"/>
      <c r="R287" s="275">
        <f t="shared" si="15"/>
        <v>0</v>
      </c>
      <c r="S287" s="235"/>
      <c r="T287" s="235"/>
    </row>
    <row r="288" spans="1:20" ht="16.5" thickBot="1" x14ac:dyDescent="0.3">
      <c r="B288" s="401">
        <f>+'RA Budget'!B252:F252</f>
        <v>0</v>
      </c>
      <c r="C288" s="402"/>
      <c r="D288" s="402"/>
      <c r="E288" s="402"/>
      <c r="F288" s="403"/>
      <c r="G288" s="83"/>
      <c r="H288" s="83"/>
      <c r="I288" s="199">
        <f>+'RA Budget'!I252</f>
        <v>0</v>
      </c>
      <c r="J288" s="98">
        <f t="shared" si="14"/>
        <v>0</v>
      </c>
      <c r="K288" s="99">
        <f t="shared" si="16"/>
        <v>0</v>
      </c>
      <c r="L288" s="86">
        <f t="shared" si="17"/>
        <v>0</v>
      </c>
      <c r="M288" s="100">
        <f t="shared" si="18"/>
        <v>0</v>
      </c>
      <c r="N288" s="92"/>
      <c r="R288" s="275">
        <f t="shared" si="15"/>
        <v>0</v>
      </c>
      <c r="S288" s="235"/>
      <c r="T288" s="235"/>
    </row>
    <row r="289" spans="2:20" ht="16.5" thickBot="1" x14ac:dyDescent="0.3">
      <c r="B289" s="401">
        <f>+'RA Budget'!B253:F253</f>
        <v>0</v>
      </c>
      <c r="C289" s="402"/>
      <c r="D289" s="402"/>
      <c r="E289" s="402"/>
      <c r="F289" s="403"/>
      <c r="G289" s="88"/>
      <c r="H289" s="88"/>
      <c r="I289" s="200">
        <f>+'RA Budget'!I253</f>
        <v>0</v>
      </c>
      <c r="J289" s="101">
        <f t="shared" si="14"/>
        <v>0</v>
      </c>
      <c r="K289" s="102">
        <f t="shared" si="16"/>
        <v>0</v>
      </c>
      <c r="L289" s="86">
        <f t="shared" si="17"/>
        <v>0</v>
      </c>
      <c r="M289" s="103">
        <f t="shared" si="18"/>
        <v>0</v>
      </c>
      <c r="N289" s="93"/>
      <c r="R289" s="275">
        <f t="shared" si="15"/>
        <v>0</v>
      </c>
      <c r="S289" s="235"/>
      <c r="T289" s="235"/>
    </row>
    <row r="290" spans="2:20" ht="16.5" thickBot="1" x14ac:dyDescent="0.3">
      <c r="B290" s="404" t="s">
        <v>40</v>
      </c>
      <c r="C290" s="405"/>
      <c r="D290" s="405"/>
      <c r="E290" s="405"/>
      <c r="F290" s="406"/>
      <c r="G290" s="77">
        <f t="shared" ref="G290:M290" si="19">SUM(G276:G289)</f>
        <v>400</v>
      </c>
      <c r="H290" s="77">
        <f t="shared" si="19"/>
        <v>50</v>
      </c>
      <c r="I290" s="201">
        <f t="shared" si="19"/>
        <v>600</v>
      </c>
      <c r="J290" s="274">
        <f t="shared" si="19"/>
        <v>450</v>
      </c>
      <c r="K290" s="60">
        <f t="shared" si="19"/>
        <v>-150</v>
      </c>
      <c r="L290" s="60">
        <f t="shared" si="19"/>
        <v>340.42553191489361</v>
      </c>
      <c r="M290" s="60">
        <f t="shared" si="19"/>
        <v>390.42553191489361</v>
      </c>
      <c r="N290" s="94"/>
      <c r="R290" s="279">
        <f>SUM(R276:R289)</f>
        <v>4.8803191489361701</v>
      </c>
    </row>
    <row r="300" spans="2:20" ht="15.75" thickBot="1" x14ac:dyDescent="0.3"/>
    <row r="301" spans="2:20" ht="15.75" thickBot="1" x14ac:dyDescent="0.3">
      <c r="H301" s="407" t="s">
        <v>77</v>
      </c>
      <c r="I301" s="408"/>
      <c r="J301" s="407" t="s">
        <v>51</v>
      </c>
      <c r="K301" s="408"/>
      <c r="L301" s="30" t="s">
        <v>53</v>
      </c>
      <c r="M301" s="409"/>
      <c r="N301" s="391"/>
    </row>
    <row r="302" spans="2:20" ht="16.5" customHeight="1" thickBot="1" x14ac:dyDescent="0.35">
      <c r="B302" s="384" t="s">
        <v>184</v>
      </c>
      <c r="C302" s="385"/>
      <c r="D302" s="385"/>
      <c r="E302" s="385"/>
      <c r="F302" s="385"/>
      <c r="G302" s="386"/>
      <c r="H302" s="387">
        <f>+H178</f>
        <v>-50</v>
      </c>
      <c r="I302" s="388"/>
      <c r="J302" s="389">
        <f>J290-J250</f>
        <v>30</v>
      </c>
      <c r="K302" s="390"/>
      <c r="L302" s="66">
        <f>J302-H302</f>
        <v>80</v>
      </c>
      <c r="M302" s="391"/>
      <c r="N302" s="391"/>
    </row>
    <row r="303" spans="2:20" ht="15.75" thickBot="1" x14ac:dyDescent="0.3"/>
    <row r="304" spans="2:20" x14ac:dyDescent="0.25">
      <c r="B304" s="392" t="s">
        <v>85</v>
      </c>
      <c r="C304" s="393"/>
      <c r="D304" s="393"/>
      <c r="E304" s="393"/>
      <c r="F304" s="393"/>
      <c r="G304" s="393"/>
      <c r="H304" s="393"/>
      <c r="I304" s="393"/>
      <c r="J304" s="393"/>
      <c r="K304" s="393"/>
      <c r="L304" s="393"/>
      <c r="M304" s="393"/>
      <c r="N304" s="394"/>
    </row>
    <row r="305" spans="2:14" x14ac:dyDescent="0.25">
      <c r="B305" s="395"/>
      <c r="C305" s="396"/>
      <c r="D305" s="396"/>
      <c r="E305" s="396"/>
      <c r="F305" s="396"/>
      <c r="G305" s="396"/>
      <c r="H305" s="396"/>
      <c r="I305" s="396"/>
      <c r="J305" s="396"/>
      <c r="K305" s="396"/>
      <c r="L305" s="396"/>
      <c r="M305" s="396"/>
      <c r="N305" s="397"/>
    </row>
    <row r="306" spans="2:14" x14ac:dyDescent="0.25">
      <c r="B306" s="395"/>
      <c r="C306" s="396"/>
      <c r="D306" s="396"/>
      <c r="E306" s="396"/>
      <c r="F306" s="396"/>
      <c r="G306" s="396"/>
      <c r="H306" s="396"/>
      <c r="I306" s="396"/>
      <c r="J306" s="396"/>
      <c r="K306" s="396"/>
      <c r="L306" s="396"/>
      <c r="M306" s="396"/>
      <c r="N306" s="397"/>
    </row>
    <row r="307" spans="2:14" x14ac:dyDescent="0.25">
      <c r="B307" s="395"/>
      <c r="C307" s="396"/>
      <c r="D307" s="396"/>
      <c r="E307" s="396"/>
      <c r="F307" s="396"/>
      <c r="G307" s="396"/>
      <c r="H307" s="396"/>
      <c r="I307" s="396"/>
      <c r="J307" s="396"/>
      <c r="K307" s="396"/>
      <c r="L307" s="396"/>
      <c r="M307" s="396"/>
      <c r="N307" s="397"/>
    </row>
    <row r="308" spans="2:14" x14ac:dyDescent="0.25">
      <c r="B308" s="395"/>
      <c r="C308" s="396"/>
      <c r="D308" s="396"/>
      <c r="E308" s="396"/>
      <c r="F308" s="396"/>
      <c r="G308" s="396"/>
      <c r="H308" s="396"/>
      <c r="I308" s="396"/>
      <c r="J308" s="396"/>
      <c r="K308" s="396"/>
      <c r="L308" s="396"/>
      <c r="M308" s="396"/>
      <c r="N308" s="397"/>
    </row>
    <row r="309" spans="2:14" x14ac:dyDescent="0.25">
      <c r="B309" s="395"/>
      <c r="C309" s="396"/>
      <c r="D309" s="396"/>
      <c r="E309" s="396"/>
      <c r="F309" s="396"/>
      <c r="G309" s="396"/>
      <c r="H309" s="396"/>
      <c r="I309" s="396"/>
      <c r="J309" s="396"/>
      <c r="K309" s="396"/>
      <c r="L309" s="396"/>
      <c r="M309" s="396"/>
      <c r="N309" s="397"/>
    </row>
    <row r="310" spans="2:14" x14ac:dyDescent="0.25">
      <c r="B310" s="395"/>
      <c r="C310" s="396"/>
      <c r="D310" s="396"/>
      <c r="E310" s="396"/>
      <c r="F310" s="396"/>
      <c r="G310" s="396"/>
      <c r="H310" s="396"/>
      <c r="I310" s="396"/>
      <c r="J310" s="396"/>
      <c r="K310" s="396"/>
      <c r="L310" s="396"/>
      <c r="M310" s="396"/>
      <c r="N310" s="397"/>
    </row>
    <row r="311" spans="2:14" ht="15.75" thickBot="1" x14ac:dyDescent="0.3">
      <c r="B311" s="398"/>
      <c r="C311" s="399"/>
      <c r="D311" s="399"/>
      <c r="E311" s="399"/>
      <c r="F311" s="399"/>
      <c r="G311" s="399"/>
      <c r="H311" s="399"/>
      <c r="I311" s="399"/>
      <c r="J311" s="399"/>
      <c r="K311" s="399"/>
      <c r="L311" s="399"/>
      <c r="M311" s="399"/>
      <c r="N311" s="400"/>
    </row>
    <row r="315" spans="2:14" ht="15.75" thickBot="1" x14ac:dyDescent="0.3"/>
    <row r="316" spans="2:14" ht="15.75" thickBot="1" x14ac:dyDescent="0.3">
      <c r="M316" s="50" t="s">
        <v>71</v>
      </c>
    </row>
    <row r="317" spans="2:14" ht="15.75" thickBot="1" x14ac:dyDescent="0.3">
      <c r="B317" s="29" t="s">
        <v>46</v>
      </c>
      <c r="C317" s="29"/>
      <c r="D317" s="378"/>
      <c r="E317" s="379"/>
      <c r="F317" s="380"/>
      <c r="G317" s="29" t="s">
        <v>55</v>
      </c>
      <c r="H317" s="378"/>
      <c r="I317" s="380"/>
      <c r="J317" s="29" t="s">
        <v>48</v>
      </c>
      <c r="K317" s="378"/>
      <c r="L317" s="380"/>
      <c r="M317" s="129"/>
      <c r="N317" s="29"/>
    </row>
    <row r="318" spans="2:14" ht="15.75" thickBot="1" x14ac:dyDescent="0.3">
      <c r="B318" s="29" t="s">
        <v>46</v>
      </c>
      <c r="C318" s="29"/>
      <c r="D318" s="378"/>
      <c r="E318" s="379"/>
      <c r="F318" s="380"/>
      <c r="G318" s="29" t="s">
        <v>55</v>
      </c>
      <c r="H318" s="378"/>
      <c r="I318" s="380"/>
      <c r="J318" s="29" t="s">
        <v>48</v>
      </c>
      <c r="K318" s="378"/>
      <c r="L318" s="380"/>
      <c r="M318" s="129"/>
      <c r="N318" s="29"/>
    </row>
    <row r="319" spans="2:14" x14ac:dyDescent="0.25">
      <c r="B319" s="29"/>
      <c r="C319" s="29"/>
      <c r="D319" s="29"/>
      <c r="E319" s="29"/>
      <c r="F319" s="29"/>
      <c r="G319" s="29"/>
      <c r="H319" s="29"/>
      <c r="I319" s="29"/>
      <c r="J319" s="29"/>
      <c r="K319" s="29"/>
      <c r="L319" s="29"/>
      <c r="M319" s="29"/>
      <c r="N319" s="29"/>
    </row>
    <row r="320" spans="2:14" ht="15.75" thickBot="1" x14ac:dyDescent="0.3">
      <c r="B320" s="28"/>
      <c r="C320" s="28"/>
      <c r="D320" s="28"/>
      <c r="E320" s="28"/>
      <c r="F320" s="28"/>
      <c r="G320" s="28"/>
      <c r="H320" s="28"/>
      <c r="I320" s="28"/>
      <c r="J320" s="28"/>
      <c r="K320" s="28"/>
      <c r="L320" s="28"/>
      <c r="M320" s="28"/>
      <c r="N320" s="28"/>
    </row>
    <row r="321" spans="2:14" ht="15.75" x14ac:dyDescent="0.25">
      <c r="B321" s="21" t="s">
        <v>56</v>
      </c>
      <c r="C321" s="27"/>
      <c r="D321" s="27"/>
      <c r="E321" s="27"/>
      <c r="F321" s="27"/>
      <c r="G321" s="27"/>
      <c r="H321" s="27"/>
      <c r="I321" s="27"/>
      <c r="J321" s="27"/>
      <c r="K321" s="27"/>
      <c r="L321" s="27"/>
      <c r="M321" s="27"/>
      <c r="N321" s="27"/>
    </row>
    <row r="322" spans="2:14" ht="15.75" x14ac:dyDescent="0.25">
      <c r="B322" s="21" t="s">
        <v>57</v>
      </c>
      <c r="C322" s="27"/>
      <c r="D322" s="27"/>
      <c r="E322" s="27"/>
      <c r="F322" s="27"/>
      <c r="G322" s="27"/>
      <c r="H322" s="27"/>
      <c r="I322" s="27"/>
      <c r="J322" s="27"/>
      <c r="K322" s="27"/>
      <c r="L322" s="27"/>
      <c r="M322" s="27"/>
      <c r="N322" s="27"/>
    </row>
    <row r="323" spans="2:14" ht="15.75" thickBot="1" x14ac:dyDescent="0.3">
      <c r="B323" s="27"/>
      <c r="C323" s="27"/>
      <c r="D323" s="27"/>
      <c r="E323" s="27"/>
      <c r="F323" s="27"/>
      <c r="G323" s="27"/>
      <c r="H323" s="27"/>
      <c r="I323" s="27"/>
      <c r="J323" s="27"/>
      <c r="K323" s="27"/>
      <c r="L323" s="27"/>
      <c r="M323" s="27"/>
      <c r="N323" s="27"/>
    </row>
    <row r="324" spans="2:14" ht="15.75" thickBot="1" x14ac:dyDescent="0.3">
      <c r="B324" s="37" t="s">
        <v>46</v>
      </c>
      <c r="C324" s="381"/>
      <c r="D324" s="382"/>
      <c r="E324" s="382"/>
      <c r="F324" s="383"/>
      <c r="G324" s="37" t="s">
        <v>55</v>
      </c>
      <c r="H324" s="381"/>
      <c r="I324" s="383"/>
      <c r="J324" s="37" t="s">
        <v>48</v>
      </c>
      <c r="K324" s="381"/>
      <c r="L324" s="383"/>
      <c r="M324" s="52"/>
      <c r="N324" s="37"/>
    </row>
    <row r="327" spans="2:14" s="28" customFormat="1" ht="15.75" thickBot="1" x14ac:dyDescent="0.3"/>
  </sheetData>
  <sheetProtection password="B1EE" sheet="1" selectLockedCells="1" selectUnlockedCells="1"/>
  <protectedRanges>
    <protectedRange sqref="D39" name="date"/>
    <protectedRange sqref="D38" name="event title"/>
    <protectedRange sqref="B36" name="event type"/>
    <protectedRange sqref="C29:G32" name="RA"/>
    <protectedRange sqref="B44" name="details of activity"/>
    <protectedRange sqref="B59 B69" name="Details of Expenditure"/>
    <protectedRange sqref="K171" name="cost per resident"/>
    <protectedRange sqref="I180:K181" name="print name"/>
    <protectedRange sqref="B146:H159" name="Income"/>
    <protectedRange sqref="F117" name="Expected particpants"/>
    <protectedRange sqref="B120:H132 B237:F238" name="EXPENDITURE"/>
    <protectedRange sqref="H222:L222" name="Participants"/>
    <protectedRange sqref="B239:H245 G237:H238 G246:H249" name="Expenditure_1"/>
    <protectedRange sqref="B276:H289 N276:N289" name="INCOME_1"/>
    <protectedRange sqref="M302 B304" name="Total income comments"/>
    <protectedRange sqref="K317:M318" name="print name_1"/>
    <protectedRange sqref="H317:I320 D317:F318 B316:N316" name="Range6"/>
  </protectedRanges>
  <mergeCells count="114">
    <mergeCell ref="B27:J27"/>
    <mergeCell ref="C29:G29"/>
    <mergeCell ref="C30:G30"/>
    <mergeCell ref="C31:G31"/>
    <mergeCell ref="C32:G32"/>
    <mergeCell ref="B34:F34"/>
    <mergeCell ref="B69:K75"/>
    <mergeCell ref="B114:L114"/>
    <mergeCell ref="B117:D117"/>
    <mergeCell ref="J117:K117"/>
    <mergeCell ref="B36:F36"/>
    <mergeCell ref="B38:C38"/>
    <mergeCell ref="D38:J38"/>
    <mergeCell ref="B39:C39"/>
    <mergeCell ref="D39:H39"/>
    <mergeCell ref="B42:F42"/>
    <mergeCell ref="B44:K55"/>
    <mergeCell ref="B59:K65"/>
    <mergeCell ref="B67:F67"/>
    <mergeCell ref="B125:F125"/>
    <mergeCell ref="B126:F126"/>
    <mergeCell ref="B127:F127"/>
    <mergeCell ref="B128:F128"/>
    <mergeCell ref="B129:F129"/>
    <mergeCell ref="B130:F130"/>
    <mergeCell ref="B119:F119"/>
    <mergeCell ref="B120:F120"/>
    <mergeCell ref="B121:F121"/>
    <mergeCell ref="B122:F122"/>
    <mergeCell ref="B123:F123"/>
    <mergeCell ref="B124:F124"/>
    <mergeCell ref="B147:F147"/>
    <mergeCell ref="B148:F148"/>
    <mergeCell ref="B149:F149"/>
    <mergeCell ref="B154:F154"/>
    <mergeCell ref="B155:F155"/>
    <mergeCell ref="B156:F156"/>
    <mergeCell ref="B131:F131"/>
    <mergeCell ref="B132:F132"/>
    <mergeCell ref="B133:F133"/>
    <mergeCell ref="B145:F145"/>
    <mergeCell ref="B146:F146"/>
    <mergeCell ref="B135:F135"/>
    <mergeCell ref="G180:H180"/>
    <mergeCell ref="I180:J180"/>
    <mergeCell ref="G181:H181"/>
    <mergeCell ref="I181:J181"/>
    <mergeCell ref="B203:L203"/>
    <mergeCell ref="B212:C212"/>
    <mergeCell ref="D212:H212"/>
    <mergeCell ref="B157:F157"/>
    <mergeCell ref="B158:F158"/>
    <mergeCell ref="B159:F159"/>
    <mergeCell ref="B160:F160"/>
    <mergeCell ref="B171:F171"/>
    <mergeCell ref="B178:G178"/>
    <mergeCell ref="G274:H274"/>
    <mergeCell ref="B248:F248"/>
    <mergeCell ref="B249:F249"/>
    <mergeCell ref="J221:N221"/>
    <mergeCell ref="B222:D222"/>
    <mergeCell ref="F222:G222"/>
    <mergeCell ref="I222:N222"/>
    <mergeCell ref="G235:H235"/>
    <mergeCell ref="B238:F238"/>
    <mergeCell ref="B236:F236"/>
    <mergeCell ref="B237:F237"/>
    <mergeCell ref="F221:G221"/>
    <mergeCell ref="B275:F275"/>
    <mergeCell ref="B242:F242"/>
    <mergeCell ref="B243:F243"/>
    <mergeCell ref="B244:F244"/>
    <mergeCell ref="B245:F245"/>
    <mergeCell ref="B246:F246"/>
    <mergeCell ref="B247:F247"/>
    <mergeCell ref="B272:F272"/>
    <mergeCell ref="B239:F239"/>
    <mergeCell ref="B240:F240"/>
    <mergeCell ref="B241:F241"/>
    <mergeCell ref="B250:F250"/>
    <mergeCell ref="B284:F284"/>
    <mergeCell ref="B285:F285"/>
    <mergeCell ref="B286:F286"/>
    <mergeCell ref="B287:F287"/>
    <mergeCell ref="B276:F276"/>
    <mergeCell ref="B277:F277"/>
    <mergeCell ref="B278:F278"/>
    <mergeCell ref="B279:F279"/>
    <mergeCell ref="B280:F280"/>
    <mergeCell ref="B281:F281"/>
    <mergeCell ref="R235:R236"/>
    <mergeCell ref="R274:R275"/>
    <mergeCell ref="D318:F318"/>
    <mergeCell ref="H318:I318"/>
    <mergeCell ref="K318:L318"/>
    <mergeCell ref="C324:F324"/>
    <mergeCell ref="H324:I324"/>
    <mergeCell ref="K324:L324"/>
    <mergeCell ref="D317:F317"/>
    <mergeCell ref="H317:I317"/>
    <mergeCell ref="K317:L317"/>
    <mergeCell ref="B302:G302"/>
    <mergeCell ref="H302:I302"/>
    <mergeCell ref="J302:K302"/>
    <mergeCell ref="M302:N302"/>
    <mergeCell ref="B304:N311"/>
    <mergeCell ref="B288:F288"/>
    <mergeCell ref="B289:F289"/>
    <mergeCell ref="B290:F290"/>
    <mergeCell ref="H301:I301"/>
    <mergeCell ref="J301:K301"/>
    <mergeCell ref="M301:N301"/>
    <mergeCell ref="B282:F282"/>
    <mergeCell ref="B283:F283"/>
  </mergeCells>
  <dataValidations count="6">
    <dataValidation type="list" allowBlank="1" showInputMessage="1" showErrorMessage="1" sqref="M317:M318">
      <formula1>#REF!</formula1>
    </dataValidation>
    <dataValidation type="list" allowBlank="1" showInputMessage="1" showErrorMessage="1" sqref="N276:N289 N237:N249">
      <formula1>#REF!</formula1>
    </dataValidation>
    <dataValidation type="list" allowBlank="1" showInputMessage="1" showErrorMessage="1" sqref="K180:K181">
      <formula1>$Q$32:$Q$38</formula1>
    </dataValidation>
    <dataValidation type="list" allowBlank="1" showInputMessage="1" showErrorMessage="1" sqref="C205:G205">
      <formula1>#REF!</formula1>
    </dataValidation>
    <dataValidation type="list" allowBlank="1" showInputMessage="1" showErrorMessage="1" sqref="I207:N207">
      <formula1>#REF!</formula1>
    </dataValidation>
    <dataValidation type="list" allowBlank="1" showInputMessage="1" showErrorMessage="1" sqref="C29:G29 B36:E36">
      <formula1>#REF!</formula1>
    </dataValidation>
  </dataValidations>
  <pageMargins left="0.47" right="0.46" top="0.74803149606299213" bottom="0.74803149606299213" header="0.31496062992125984" footer="0.31496062992125984"/>
  <pageSetup paperSize="9" scale="62" fitToHeight="8" orientation="landscape" r:id="rId1"/>
  <rowBreaks count="8" manualBreakCount="8">
    <brk id="41" max="16" man="1"/>
    <brk id="77" max="16" man="1"/>
    <brk id="110" max="16" man="1"/>
    <brk id="144" max="16" man="1"/>
    <brk id="190" max="16" man="1"/>
    <brk id="219" max="16" man="1"/>
    <brk id="270" max="16" man="1"/>
    <brk id="313" max="16"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Q164"/>
  <sheetViews>
    <sheetView showGridLines="0" tabSelected="1" showRuler="0" showWhiteSpace="0" view="pageLayout" zoomScaleNormal="100" zoomScaleSheetLayoutView="90" workbookViewId="0">
      <selection activeCell="D13" sqref="D13:G13"/>
    </sheetView>
  </sheetViews>
  <sheetFormatPr defaultColWidth="0" defaultRowHeight="15" zeroHeight="1" x14ac:dyDescent="0.25"/>
  <cols>
    <col min="1" max="1" width="11.140625" customWidth="1"/>
    <col min="2" max="2" width="2.28515625" customWidth="1"/>
    <col min="3" max="3" width="9.140625" customWidth="1"/>
    <col min="4" max="4" width="2.28515625" customWidth="1"/>
    <col min="5" max="5" width="9.140625" customWidth="1"/>
    <col min="6" max="6" width="10.140625" customWidth="1"/>
    <col min="7" max="7" width="11.28515625" customWidth="1"/>
    <col min="8" max="8" width="12.85546875" customWidth="1"/>
    <col min="9" max="9" width="10.28515625" customWidth="1"/>
    <col min="10" max="10" width="14.7109375" customWidth="1"/>
    <col min="11" max="11" width="12.42578125" customWidth="1"/>
    <col min="12" max="12" width="3" customWidth="1"/>
    <col min="13" max="16" width="9.140625" hidden="1" customWidth="1"/>
    <col min="17" max="17" width="18.85546875" hidden="1" customWidth="1"/>
    <col min="18" max="16384" width="9.140625" hidden="1"/>
  </cols>
  <sheetData>
    <row r="1" spans="1:17" ht="26.25" x14ac:dyDescent="0.4">
      <c r="A1" s="522" t="s">
        <v>213</v>
      </c>
      <c r="B1" s="522"/>
      <c r="C1" s="522"/>
      <c r="D1" s="522"/>
      <c r="E1" s="522"/>
      <c r="F1" s="522"/>
      <c r="G1" s="522"/>
      <c r="H1" s="522"/>
      <c r="I1" s="522"/>
      <c r="J1" s="522"/>
      <c r="K1" s="522"/>
      <c r="Q1" s="6" t="s">
        <v>16</v>
      </c>
    </row>
    <row r="2" spans="1:17" ht="10.5" customHeight="1" thickBot="1" x14ac:dyDescent="0.3">
      <c r="Q2" s="7" t="s">
        <v>214</v>
      </c>
    </row>
    <row r="3" spans="1:17" ht="19.5" thickBot="1" x14ac:dyDescent="0.35">
      <c r="A3" s="4" t="s">
        <v>0</v>
      </c>
      <c r="B3" s="543"/>
      <c r="C3" s="544"/>
      <c r="D3" s="544"/>
      <c r="E3" s="544"/>
      <c r="F3" s="545"/>
      <c r="G3" s="5"/>
      <c r="Q3" s="6" t="s">
        <v>17</v>
      </c>
    </row>
    <row r="4" spans="1:17" ht="15.75" thickBot="1" x14ac:dyDescent="0.3">
      <c r="A4" s="3" t="s">
        <v>1</v>
      </c>
      <c r="B4" s="552"/>
      <c r="C4" s="553"/>
      <c r="D4" s="553"/>
      <c r="E4" s="553"/>
      <c r="F4" s="554"/>
      <c r="G4" s="5"/>
      <c r="Q4" s="6" t="s">
        <v>223</v>
      </c>
    </row>
    <row r="5" spans="1:17" ht="15.75" thickBot="1" x14ac:dyDescent="0.3">
      <c r="A5" s="3" t="s">
        <v>2</v>
      </c>
      <c r="B5" s="555"/>
      <c r="C5" s="553"/>
      <c r="D5" s="553"/>
      <c r="E5" s="553"/>
      <c r="F5" s="554"/>
      <c r="G5" s="5"/>
      <c r="H5" s="216"/>
      <c r="Q5" s="7" t="s">
        <v>12</v>
      </c>
    </row>
    <row r="6" spans="1:17" ht="15.75" thickBot="1" x14ac:dyDescent="0.3">
      <c r="A6" s="2" t="s">
        <v>3</v>
      </c>
      <c r="B6" s="546"/>
      <c r="C6" s="547"/>
      <c r="D6" s="547"/>
      <c r="E6" s="547"/>
      <c r="F6" s="548"/>
      <c r="G6" s="5"/>
      <c r="I6" s="18"/>
      <c r="Q6" s="6" t="s">
        <v>14</v>
      </c>
    </row>
    <row r="7" spans="1:17" ht="15.75" thickBot="1" x14ac:dyDescent="0.3">
      <c r="Q7" s="7" t="s">
        <v>19</v>
      </c>
    </row>
    <row r="8" spans="1:17" ht="15.75" thickBot="1" x14ac:dyDescent="0.3">
      <c r="A8" s="443" t="s">
        <v>4</v>
      </c>
      <c r="B8" s="430"/>
      <c r="C8" s="430"/>
      <c r="D8" s="430"/>
      <c r="E8" s="431"/>
      <c r="F8" s="10"/>
      <c r="G8" s="10"/>
      <c r="H8" s="10"/>
      <c r="I8" s="10"/>
      <c r="J8" s="10"/>
      <c r="K8" s="10"/>
      <c r="Q8" s="6" t="s">
        <v>224</v>
      </c>
    </row>
    <row r="9" spans="1:17" ht="8.25" customHeight="1" thickBot="1" x14ac:dyDescent="0.3">
      <c r="Q9" s="7" t="s">
        <v>15</v>
      </c>
    </row>
    <row r="10" spans="1:17" ht="29.25" customHeight="1" thickBot="1" x14ac:dyDescent="0.3">
      <c r="A10" s="559"/>
      <c r="B10" s="560"/>
      <c r="C10" s="560"/>
      <c r="D10" s="560"/>
      <c r="E10" s="531"/>
      <c r="F10" s="9"/>
      <c r="G10" s="9"/>
      <c r="H10" s="9"/>
      <c r="I10" s="9"/>
      <c r="J10" s="9"/>
      <c r="K10" s="9"/>
      <c r="Q10" s="6" t="s">
        <v>18</v>
      </c>
    </row>
    <row r="11" spans="1:17" ht="15.75" thickBot="1" x14ac:dyDescent="0.3">
      <c r="Q11" s="314" t="s">
        <v>225</v>
      </c>
    </row>
    <row r="12" spans="1:17" ht="19.5" thickBot="1" x14ac:dyDescent="0.35">
      <c r="A12" s="541" t="s">
        <v>9</v>
      </c>
      <c r="B12" s="542"/>
      <c r="C12" s="549"/>
      <c r="D12" s="550"/>
      <c r="E12" s="550"/>
      <c r="F12" s="550"/>
      <c r="G12" s="550"/>
      <c r="H12" s="550"/>
      <c r="I12" s="550"/>
      <c r="J12" s="551"/>
      <c r="Q12" s="7" t="s">
        <v>20</v>
      </c>
    </row>
    <row r="13" spans="1:17" ht="16.5" customHeight="1" thickBot="1" x14ac:dyDescent="0.3">
      <c r="A13" s="523" t="s">
        <v>218</v>
      </c>
      <c r="B13" s="524"/>
      <c r="C13" s="525"/>
      <c r="D13" s="526"/>
      <c r="E13" s="527"/>
      <c r="F13" s="527"/>
      <c r="G13" s="528"/>
      <c r="Q13" s="8" t="s">
        <v>226</v>
      </c>
    </row>
    <row r="14" spans="1:17" x14ac:dyDescent="0.25"/>
    <row r="15" spans="1:17" ht="16.5" thickBot="1" x14ac:dyDescent="0.35">
      <c r="A15" s="495" t="s">
        <v>11</v>
      </c>
      <c r="B15" s="496"/>
      <c r="C15" s="496"/>
      <c r="D15" s="496"/>
      <c r="E15" s="496"/>
      <c r="Q15" t="s">
        <v>5</v>
      </c>
    </row>
    <row r="16" spans="1:17" ht="15.75" thickBot="1" x14ac:dyDescent="0.3">
      <c r="Q16" t="s">
        <v>7</v>
      </c>
    </row>
    <row r="17" spans="1:17" x14ac:dyDescent="0.25">
      <c r="A17" s="140"/>
      <c r="B17" s="141"/>
      <c r="C17" s="141"/>
      <c r="D17" s="141"/>
      <c r="E17" s="141"/>
      <c r="F17" s="141"/>
      <c r="G17" s="141"/>
      <c r="H17" s="141"/>
      <c r="I17" s="141"/>
      <c r="J17" s="141"/>
      <c r="K17" s="258"/>
      <c r="Q17" t="s">
        <v>215</v>
      </c>
    </row>
    <row r="18" spans="1:17" x14ac:dyDescent="0.25">
      <c r="A18" s="142"/>
      <c r="B18" s="90"/>
      <c r="C18" s="90"/>
      <c r="D18" s="90"/>
      <c r="E18" s="90"/>
      <c r="F18" s="90"/>
      <c r="G18" s="90"/>
      <c r="H18" s="90"/>
      <c r="I18" s="90"/>
      <c r="J18" s="90"/>
      <c r="K18" s="258"/>
    </row>
    <row r="19" spans="1:17" x14ac:dyDescent="0.25">
      <c r="A19" s="142"/>
      <c r="B19" s="90"/>
      <c r="C19" s="90"/>
      <c r="D19" s="90"/>
      <c r="E19" s="90"/>
      <c r="F19" s="90"/>
      <c r="G19" s="90"/>
      <c r="H19" s="90"/>
      <c r="I19" s="90"/>
      <c r="J19" s="90"/>
      <c r="K19" s="258"/>
    </row>
    <row r="20" spans="1:17" x14ac:dyDescent="0.25">
      <c r="A20" s="142"/>
      <c r="B20" s="90"/>
      <c r="C20" s="90"/>
      <c r="D20" s="90"/>
      <c r="E20" s="90"/>
      <c r="F20" s="90"/>
      <c r="G20" s="90"/>
      <c r="H20" s="90"/>
      <c r="I20" s="90"/>
      <c r="J20" s="90"/>
      <c r="K20" s="258"/>
      <c r="Q20" s="47" t="s">
        <v>64</v>
      </c>
    </row>
    <row r="21" spans="1:17" x14ac:dyDescent="0.25">
      <c r="A21" s="142"/>
      <c r="B21" s="90"/>
      <c r="C21" s="90"/>
      <c r="D21" s="90"/>
      <c r="E21" s="90"/>
      <c r="F21" s="90"/>
      <c r="G21" s="90"/>
      <c r="H21" s="90"/>
      <c r="I21" s="90"/>
      <c r="J21" s="90"/>
      <c r="K21" s="258"/>
      <c r="Q21" s="47" t="s">
        <v>65</v>
      </c>
    </row>
    <row r="22" spans="1:17" x14ac:dyDescent="0.25">
      <c r="A22" s="142"/>
      <c r="B22" s="90"/>
      <c r="C22" s="90"/>
      <c r="D22" s="90"/>
      <c r="E22" s="90"/>
      <c r="F22" s="90"/>
      <c r="G22" s="90"/>
      <c r="H22" s="90"/>
      <c r="I22" s="90"/>
      <c r="J22" s="90"/>
      <c r="K22" s="258"/>
      <c r="Q22" s="47" t="s">
        <v>66</v>
      </c>
    </row>
    <row r="23" spans="1:17" x14ac:dyDescent="0.25">
      <c r="A23" s="142"/>
      <c r="B23" s="90"/>
      <c r="C23" s="90"/>
      <c r="D23" s="90"/>
      <c r="E23" s="90"/>
      <c r="F23" s="90"/>
      <c r="G23" s="90"/>
      <c r="H23" s="90"/>
      <c r="I23" s="90"/>
      <c r="J23" s="90"/>
      <c r="K23" s="258"/>
      <c r="Q23" s="47" t="s">
        <v>67</v>
      </c>
    </row>
    <row r="24" spans="1:17" x14ac:dyDescent="0.25">
      <c r="A24" s="142"/>
      <c r="B24" s="90"/>
      <c r="C24" s="90"/>
      <c r="D24" s="90"/>
      <c r="E24" s="90"/>
      <c r="F24" s="90"/>
      <c r="G24" s="90"/>
      <c r="H24" s="90"/>
      <c r="I24" s="90"/>
      <c r="J24" s="90"/>
      <c r="K24" s="258"/>
      <c r="Q24" s="47" t="s">
        <v>68</v>
      </c>
    </row>
    <row r="25" spans="1:17" x14ac:dyDescent="0.25">
      <c r="A25" s="142"/>
      <c r="B25" s="90"/>
      <c r="C25" s="90"/>
      <c r="D25" s="90"/>
      <c r="E25" s="90"/>
      <c r="F25" s="90"/>
      <c r="G25" s="90"/>
      <c r="H25" s="90"/>
      <c r="I25" s="90"/>
      <c r="J25" s="90"/>
      <c r="K25" s="258"/>
      <c r="Q25" s="47" t="s">
        <v>69</v>
      </c>
    </row>
    <row r="26" spans="1:17" x14ac:dyDescent="0.25">
      <c r="A26" s="142"/>
      <c r="B26" s="90"/>
      <c r="C26" s="90"/>
      <c r="D26" s="90"/>
      <c r="E26" s="90"/>
      <c r="F26" s="90"/>
      <c r="G26" s="90"/>
      <c r="H26" s="90"/>
      <c r="I26" s="90"/>
      <c r="J26" s="90"/>
      <c r="K26" s="258"/>
      <c r="Q26" s="47" t="s">
        <v>70</v>
      </c>
    </row>
    <row r="27" spans="1:17" ht="3" customHeight="1" x14ac:dyDescent="0.25">
      <c r="A27" s="258"/>
      <c r="B27" s="258"/>
      <c r="C27" s="258"/>
      <c r="D27" s="258"/>
      <c r="E27" s="258"/>
      <c r="F27" s="258"/>
      <c r="G27" s="258"/>
      <c r="H27" s="258"/>
      <c r="I27" s="258"/>
      <c r="J27" s="258"/>
      <c r="K27" s="258"/>
    </row>
    <row r="28" spans="1:17" ht="19.5" thickBot="1" x14ac:dyDescent="0.35">
      <c r="A28" s="42" t="s">
        <v>216</v>
      </c>
      <c r="B28" s="43"/>
      <c r="C28" s="43"/>
      <c r="D28" s="43"/>
      <c r="E28" s="43"/>
      <c r="F28" s="43"/>
      <c r="G28" s="43"/>
      <c r="H28" s="43"/>
      <c r="I28" s="43"/>
      <c r="J28" s="144"/>
      <c r="K28" s="144"/>
    </row>
    <row r="29" spans="1:17" ht="15.75" thickBot="1" x14ac:dyDescent="0.3">
      <c r="A29" s="145"/>
      <c r="B29" s="146"/>
      <c r="C29" s="146"/>
      <c r="D29" s="146"/>
      <c r="E29" s="146"/>
      <c r="F29" s="146"/>
      <c r="G29" s="146"/>
      <c r="H29" s="146"/>
      <c r="I29" s="146"/>
      <c r="J29" s="146"/>
      <c r="K29" s="144"/>
    </row>
    <row r="30" spans="1:17" x14ac:dyDescent="0.25">
      <c r="A30" s="313"/>
      <c r="B30" s="313"/>
      <c r="C30" s="313"/>
      <c r="D30" s="313"/>
      <c r="E30" s="313"/>
      <c r="F30" s="313"/>
      <c r="G30" s="313"/>
      <c r="H30" s="313"/>
      <c r="I30" s="313"/>
      <c r="J30" s="313"/>
      <c r="K30" s="35"/>
    </row>
    <row r="31" spans="1:17" x14ac:dyDescent="0.25">
      <c r="A31" s="313"/>
      <c r="B31" s="313"/>
      <c r="C31" s="313"/>
      <c r="D31" s="313"/>
      <c r="E31" s="313"/>
      <c r="F31" s="313"/>
      <c r="G31" s="313"/>
      <c r="H31" s="313"/>
      <c r="I31" s="313"/>
      <c r="J31" s="313"/>
      <c r="K31" s="35"/>
    </row>
    <row r="32" spans="1:17" x14ac:dyDescent="0.25">
      <c r="A32" s="35"/>
      <c r="B32" s="35"/>
      <c r="C32" s="35"/>
      <c r="D32" s="35"/>
      <c r="E32" s="35"/>
      <c r="F32" s="35"/>
      <c r="G32" s="35"/>
      <c r="H32" s="35"/>
      <c r="I32" s="35"/>
      <c r="J32" s="35"/>
      <c r="K32" s="35"/>
    </row>
    <row r="33" spans="1:11" x14ac:dyDescent="0.25">
      <c r="A33" s="147"/>
      <c r="B33" s="217"/>
      <c r="C33" s="217"/>
      <c r="D33" s="217"/>
      <c r="E33" s="217"/>
      <c r="F33" s="217"/>
      <c r="G33" s="217"/>
      <c r="H33" s="217"/>
      <c r="I33" s="217"/>
      <c r="J33" s="217"/>
      <c r="K33" s="217"/>
    </row>
    <row r="34" spans="1:11" x14ac:dyDescent="0.25">
      <c r="A34" s="143"/>
      <c r="B34" s="144"/>
      <c r="C34" s="144"/>
      <c r="D34" s="144"/>
      <c r="E34" s="144"/>
      <c r="F34" s="144"/>
      <c r="G34" s="144"/>
      <c r="H34" s="144"/>
      <c r="I34" s="144"/>
      <c r="J34" s="144"/>
      <c r="K34" s="144"/>
    </row>
    <row r="35" spans="1:11" x14ac:dyDescent="0.25">
      <c r="A35" s="143"/>
      <c r="B35" s="144"/>
      <c r="C35" s="144"/>
      <c r="D35" s="144"/>
      <c r="E35" s="144"/>
      <c r="F35" s="144"/>
      <c r="G35" s="144"/>
      <c r="H35" s="144"/>
      <c r="I35" s="144"/>
      <c r="J35" s="144"/>
      <c r="K35" s="144"/>
    </row>
    <row r="36" spans="1:11" ht="12.75" customHeight="1" x14ac:dyDescent="0.25">
      <c r="A36" s="143"/>
      <c r="B36" s="144"/>
      <c r="C36" s="144"/>
      <c r="D36" s="144"/>
      <c r="E36" s="144"/>
      <c r="F36" s="144"/>
      <c r="G36" s="144"/>
      <c r="H36" s="144"/>
      <c r="I36" s="144"/>
      <c r="J36" s="144"/>
      <c r="K36" s="144"/>
    </row>
    <row r="37" spans="1:11" ht="29.25" customHeight="1" thickBot="1" x14ac:dyDescent="0.35">
      <c r="A37" s="495" t="s">
        <v>185</v>
      </c>
      <c r="B37" s="496"/>
      <c r="C37" s="496"/>
      <c r="D37" s="496"/>
      <c r="E37" s="496"/>
      <c r="F37" s="148"/>
      <c r="G37" s="148"/>
      <c r="H37" s="148"/>
      <c r="I37" s="148"/>
      <c r="J37" s="148"/>
      <c r="K37" s="217"/>
    </row>
    <row r="38" spans="1:11" x14ac:dyDescent="0.25">
      <c r="A38" s="147"/>
      <c r="B38" s="148"/>
      <c r="C38" s="148"/>
      <c r="D38" s="148"/>
      <c r="E38" s="148"/>
      <c r="F38" s="148"/>
      <c r="G38" s="148"/>
      <c r="H38" s="148"/>
      <c r="I38" s="148"/>
      <c r="J38" s="148"/>
      <c r="K38" s="217"/>
    </row>
    <row r="39" spans="1:11" x14ac:dyDescent="0.25">
      <c r="A39" s="147"/>
      <c r="B39" s="148"/>
      <c r="C39" s="148"/>
      <c r="D39" s="148"/>
      <c r="E39" s="148"/>
      <c r="F39" s="148"/>
      <c r="G39" s="148"/>
      <c r="H39" s="148"/>
      <c r="I39" s="148"/>
      <c r="J39" s="148"/>
      <c r="K39" s="217"/>
    </row>
    <row r="40" spans="1:11" x14ac:dyDescent="0.25">
      <c r="A40" s="147"/>
      <c r="B40" s="148"/>
      <c r="C40" s="148"/>
      <c r="D40" s="148"/>
      <c r="E40" s="148"/>
      <c r="F40" s="148"/>
      <c r="G40" s="148"/>
      <c r="H40" s="148"/>
      <c r="I40" s="148"/>
      <c r="J40" s="148"/>
      <c r="K40" s="217"/>
    </row>
    <row r="41" spans="1:11" x14ac:dyDescent="0.25">
      <c r="A41" s="217"/>
      <c r="B41" s="217"/>
      <c r="C41" s="217"/>
      <c r="D41" s="217"/>
      <c r="E41" s="217"/>
      <c r="F41" s="217"/>
      <c r="G41" s="217"/>
      <c r="H41" s="217"/>
      <c r="I41" s="217"/>
      <c r="J41" s="217"/>
      <c r="K41" s="217"/>
    </row>
    <row r="42" spans="1:11" x14ac:dyDescent="0.25">
      <c r="A42" s="217"/>
      <c r="B42" s="217"/>
      <c r="C42" s="217"/>
      <c r="D42" s="217"/>
      <c r="E42" s="217"/>
      <c r="F42" s="217"/>
      <c r="G42" s="217"/>
      <c r="H42" s="217"/>
      <c r="I42" s="217"/>
      <c r="J42" s="217"/>
      <c r="K42" s="217"/>
    </row>
    <row r="43" spans="1:11" ht="15.75" thickBot="1" x14ac:dyDescent="0.3"/>
    <row r="44" spans="1:11" ht="19.5" thickBot="1" x14ac:dyDescent="0.35">
      <c r="A44" s="478" t="s">
        <v>37</v>
      </c>
      <c r="B44" s="479"/>
      <c r="C44" s="479"/>
      <c r="D44" s="479"/>
      <c r="E44" s="479"/>
      <c r="F44" s="479"/>
      <c r="G44" s="479"/>
      <c r="H44" s="479"/>
      <c r="I44" s="479"/>
      <c r="J44" s="479"/>
      <c r="K44" s="480"/>
    </row>
    <row r="45" spans="1:11" ht="9.75" customHeight="1" thickBot="1" x14ac:dyDescent="0.3"/>
    <row r="46" spans="1:11" ht="16.5" thickBot="1" x14ac:dyDescent="0.3">
      <c r="A46" s="556" t="s">
        <v>38</v>
      </c>
      <c r="B46" s="557"/>
      <c r="C46" s="558"/>
      <c r="D46" s="322"/>
      <c r="E46" s="354">
        <v>1</v>
      </c>
      <c r="I46" s="484"/>
      <c r="J46" s="484"/>
    </row>
    <row r="47" spans="1:11" ht="9" customHeight="1" thickBot="1" x14ac:dyDescent="0.3"/>
    <row r="48" spans="1:11" ht="49.5" customHeight="1" thickBot="1" x14ac:dyDescent="0.3">
      <c r="A48" s="413" t="s">
        <v>26</v>
      </c>
      <c r="B48" s="414"/>
      <c r="C48" s="414"/>
      <c r="D48" s="414"/>
      <c r="E48" s="414"/>
      <c r="F48" s="106" t="s">
        <v>221</v>
      </c>
      <c r="G48" s="106" t="s">
        <v>222</v>
      </c>
      <c r="H48" s="58" t="s">
        <v>43</v>
      </c>
      <c r="I48" s="54" t="s">
        <v>42</v>
      </c>
      <c r="J48" s="106" t="s">
        <v>81</v>
      </c>
      <c r="K48" s="106" t="s">
        <v>204</v>
      </c>
    </row>
    <row r="49" spans="1:11" ht="13.5" customHeight="1" x14ac:dyDescent="0.25">
      <c r="A49" s="532"/>
      <c r="B49" s="533"/>
      <c r="C49" s="533"/>
      <c r="D49" s="533"/>
      <c r="E49" s="534"/>
      <c r="F49" s="352"/>
      <c r="G49" s="353"/>
      <c r="H49" s="104">
        <f>ROUND(SUM(F49:G49),2)</f>
        <v>0</v>
      </c>
      <c r="I49" s="72">
        <f>ROUND(F49/1.2,2)</f>
        <v>0</v>
      </c>
      <c r="J49" s="218">
        <f>ROUND(I49+G49,2)</f>
        <v>0</v>
      </c>
      <c r="K49" s="259">
        <f>J49/E$46</f>
        <v>0</v>
      </c>
    </row>
    <row r="50" spans="1:11" ht="13.5" customHeight="1" x14ac:dyDescent="0.25">
      <c r="A50" s="532"/>
      <c r="B50" s="533"/>
      <c r="C50" s="533"/>
      <c r="D50" s="533"/>
      <c r="E50" s="534"/>
      <c r="F50" s="352"/>
      <c r="G50" s="353"/>
      <c r="H50" s="104">
        <f t="shared" ref="H50:H73" si="0">ROUND(SUM(F50:G50),2)</f>
        <v>0</v>
      </c>
      <c r="I50" s="72">
        <f t="shared" ref="I50:I73" si="1">ROUND(F50/1.2,2)</f>
        <v>0</v>
      </c>
      <c r="J50" s="218">
        <f t="shared" ref="J50:J73" si="2">ROUND(I50+G50,2)</f>
        <v>0</v>
      </c>
      <c r="K50" s="325">
        <f t="shared" ref="K50:K73" si="3">J50/E$46</f>
        <v>0</v>
      </c>
    </row>
    <row r="51" spans="1:11" ht="13.5" customHeight="1" x14ac:dyDescent="0.25">
      <c r="A51" s="532"/>
      <c r="B51" s="533"/>
      <c r="C51" s="533"/>
      <c r="D51" s="533"/>
      <c r="E51" s="534"/>
      <c r="F51" s="352"/>
      <c r="G51" s="353"/>
      <c r="H51" s="104">
        <f t="shared" si="0"/>
        <v>0</v>
      </c>
      <c r="I51" s="72">
        <f t="shared" si="1"/>
        <v>0</v>
      </c>
      <c r="J51" s="218">
        <f t="shared" si="2"/>
        <v>0</v>
      </c>
      <c r="K51" s="325">
        <f t="shared" si="3"/>
        <v>0</v>
      </c>
    </row>
    <row r="52" spans="1:11" ht="13.5" customHeight="1" x14ac:dyDescent="0.25">
      <c r="A52" s="532"/>
      <c r="B52" s="533"/>
      <c r="C52" s="533"/>
      <c r="D52" s="533"/>
      <c r="E52" s="534"/>
      <c r="F52" s="352"/>
      <c r="G52" s="353"/>
      <c r="H52" s="104">
        <f t="shared" si="0"/>
        <v>0</v>
      </c>
      <c r="I52" s="72">
        <f t="shared" si="1"/>
        <v>0</v>
      </c>
      <c r="J52" s="218">
        <f t="shared" si="2"/>
        <v>0</v>
      </c>
      <c r="K52" s="325">
        <f t="shared" si="3"/>
        <v>0</v>
      </c>
    </row>
    <row r="53" spans="1:11" ht="13.5" customHeight="1" x14ac:dyDescent="0.25">
      <c r="A53" s="532"/>
      <c r="B53" s="533"/>
      <c r="C53" s="533"/>
      <c r="D53" s="533"/>
      <c r="E53" s="534"/>
      <c r="F53" s="352"/>
      <c r="G53" s="353"/>
      <c r="H53" s="104">
        <f t="shared" si="0"/>
        <v>0</v>
      </c>
      <c r="I53" s="72">
        <f t="shared" si="1"/>
        <v>0</v>
      </c>
      <c r="J53" s="218">
        <f t="shared" si="2"/>
        <v>0</v>
      </c>
      <c r="K53" s="325">
        <f t="shared" si="3"/>
        <v>0</v>
      </c>
    </row>
    <row r="54" spans="1:11" s="214" customFormat="1" ht="13.5" customHeight="1" x14ac:dyDescent="0.25">
      <c r="A54" s="532"/>
      <c r="B54" s="533"/>
      <c r="C54" s="533"/>
      <c r="D54" s="533"/>
      <c r="E54" s="534"/>
      <c r="F54" s="352"/>
      <c r="G54" s="353"/>
      <c r="H54" s="104">
        <f t="shared" si="0"/>
        <v>0</v>
      </c>
      <c r="I54" s="72">
        <f t="shared" si="1"/>
        <v>0</v>
      </c>
      <c r="J54" s="218">
        <f t="shared" si="2"/>
        <v>0</v>
      </c>
      <c r="K54" s="325">
        <f t="shared" si="3"/>
        <v>0</v>
      </c>
    </row>
    <row r="55" spans="1:11" s="214" customFormat="1" ht="13.5" customHeight="1" x14ac:dyDescent="0.25">
      <c r="A55" s="532"/>
      <c r="B55" s="533"/>
      <c r="C55" s="533"/>
      <c r="D55" s="533"/>
      <c r="E55" s="534"/>
      <c r="F55" s="352"/>
      <c r="G55" s="353"/>
      <c r="H55" s="104">
        <f t="shared" si="0"/>
        <v>0</v>
      </c>
      <c r="I55" s="72">
        <f t="shared" si="1"/>
        <v>0</v>
      </c>
      <c r="J55" s="218">
        <f t="shared" si="2"/>
        <v>0</v>
      </c>
      <c r="K55" s="325">
        <f t="shared" si="3"/>
        <v>0</v>
      </c>
    </row>
    <row r="56" spans="1:11" s="214" customFormat="1" ht="13.5" customHeight="1" x14ac:dyDescent="0.25">
      <c r="A56" s="532"/>
      <c r="B56" s="533"/>
      <c r="C56" s="533"/>
      <c r="D56" s="533"/>
      <c r="E56" s="534"/>
      <c r="F56" s="352"/>
      <c r="G56" s="353"/>
      <c r="H56" s="104">
        <f t="shared" si="0"/>
        <v>0</v>
      </c>
      <c r="I56" s="72">
        <f t="shared" si="1"/>
        <v>0</v>
      </c>
      <c r="J56" s="218">
        <f t="shared" si="2"/>
        <v>0</v>
      </c>
      <c r="K56" s="325">
        <f t="shared" si="3"/>
        <v>0</v>
      </c>
    </row>
    <row r="57" spans="1:11" s="214" customFormat="1" ht="13.5" customHeight="1" x14ac:dyDescent="0.25">
      <c r="A57" s="532"/>
      <c r="B57" s="533"/>
      <c r="C57" s="533"/>
      <c r="D57" s="533"/>
      <c r="E57" s="534"/>
      <c r="F57" s="352"/>
      <c r="G57" s="353"/>
      <c r="H57" s="104">
        <f t="shared" si="0"/>
        <v>0</v>
      </c>
      <c r="I57" s="72">
        <f t="shared" si="1"/>
        <v>0</v>
      </c>
      <c r="J57" s="218">
        <f t="shared" si="2"/>
        <v>0</v>
      </c>
      <c r="K57" s="325">
        <f t="shared" si="3"/>
        <v>0</v>
      </c>
    </row>
    <row r="58" spans="1:11" ht="13.5" customHeight="1" x14ac:dyDescent="0.25">
      <c r="A58" s="532"/>
      <c r="B58" s="533"/>
      <c r="C58" s="533"/>
      <c r="D58" s="533"/>
      <c r="E58" s="534"/>
      <c r="F58" s="352"/>
      <c r="G58" s="353"/>
      <c r="H58" s="104">
        <f t="shared" si="0"/>
        <v>0</v>
      </c>
      <c r="I58" s="72">
        <f t="shared" si="1"/>
        <v>0</v>
      </c>
      <c r="J58" s="218">
        <f t="shared" si="2"/>
        <v>0</v>
      </c>
      <c r="K58" s="325">
        <f t="shared" si="3"/>
        <v>0</v>
      </c>
    </row>
    <row r="59" spans="1:11" ht="13.5" customHeight="1" x14ac:dyDescent="0.25">
      <c r="A59" s="532"/>
      <c r="B59" s="533"/>
      <c r="C59" s="533"/>
      <c r="D59" s="533"/>
      <c r="E59" s="534"/>
      <c r="F59" s="352"/>
      <c r="G59" s="353"/>
      <c r="H59" s="104">
        <f t="shared" si="0"/>
        <v>0</v>
      </c>
      <c r="I59" s="72">
        <f t="shared" si="1"/>
        <v>0</v>
      </c>
      <c r="J59" s="218">
        <f t="shared" si="2"/>
        <v>0</v>
      </c>
      <c r="K59" s="325">
        <f t="shared" si="3"/>
        <v>0</v>
      </c>
    </row>
    <row r="60" spans="1:11" ht="13.5" customHeight="1" x14ac:dyDescent="0.25">
      <c r="A60" s="532"/>
      <c r="B60" s="533"/>
      <c r="C60" s="533"/>
      <c r="D60" s="533"/>
      <c r="E60" s="534"/>
      <c r="F60" s="352"/>
      <c r="G60" s="353"/>
      <c r="H60" s="104">
        <f t="shared" si="0"/>
        <v>0</v>
      </c>
      <c r="I60" s="72">
        <f t="shared" si="1"/>
        <v>0</v>
      </c>
      <c r="J60" s="218">
        <f t="shared" si="2"/>
        <v>0</v>
      </c>
      <c r="K60" s="325">
        <f t="shared" si="3"/>
        <v>0</v>
      </c>
    </row>
    <row r="61" spans="1:11" ht="13.5" customHeight="1" x14ac:dyDescent="0.25">
      <c r="A61" s="532"/>
      <c r="B61" s="533"/>
      <c r="C61" s="533"/>
      <c r="D61" s="533"/>
      <c r="E61" s="534"/>
      <c r="F61" s="352"/>
      <c r="G61" s="353"/>
      <c r="H61" s="104">
        <f t="shared" si="0"/>
        <v>0</v>
      </c>
      <c r="I61" s="72">
        <f t="shared" si="1"/>
        <v>0</v>
      </c>
      <c r="J61" s="218">
        <f t="shared" si="2"/>
        <v>0</v>
      </c>
      <c r="K61" s="325">
        <f t="shared" si="3"/>
        <v>0</v>
      </c>
    </row>
    <row r="62" spans="1:11" ht="13.5" customHeight="1" x14ac:dyDescent="0.25">
      <c r="A62" s="532"/>
      <c r="B62" s="533"/>
      <c r="C62" s="533"/>
      <c r="D62" s="533"/>
      <c r="E62" s="534"/>
      <c r="F62" s="352"/>
      <c r="G62" s="353"/>
      <c r="H62" s="104">
        <f t="shared" si="0"/>
        <v>0</v>
      </c>
      <c r="I62" s="72">
        <f t="shared" si="1"/>
        <v>0</v>
      </c>
      <c r="J62" s="218">
        <f t="shared" si="2"/>
        <v>0</v>
      </c>
      <c r="K62" s="325">
        <f t="shared" si="3"/>
        <v>0</v>
      </c>
    </row>
    <row r="63" spans="1:11" ht="13.5" customHeight="1" x14ac:dyDescent="0.25">
      <c r="A63" s="532"/>
      <c r="B63" s="533"/>
      <c r="C63" s="533"/>
      <c r="D63" s="533"/>
      <c r="E63" s="534"/>
      <c r="F63" s="352"/>
      <c r="G63" s="353"/>
      <c r="H63" s="104">
        <f t="shared" si="0"/>
        <v>0</v>
      </c>
      <c r="I63" s="72">
        <f t="shared" si="1"/>
        <v>0</v>
      </c>
      <c r="J63" s="218">
        <f t="shared" si="2"/>
        <v>0</v>
      </c>
      <c r="K63" s="325">
        <f t="shared" si="3"/>
        <v>0</v>
      </c>
    </row>
    <row r="64" spans="1:11" ht="13.5" customHeight="1" x14ac:dyDescent="0.25">
      <c r="A64" s="532"/>
      <c r="B64" s="533"/>
      <c r="C64" s="533"/>
      <c r="D64" s="533"/>
      <c r="E64" s="534"/>
      <c r="F64" s="352"/>
      <c r="G64" s="353"/>
      <c r="H64" s="104">
        <f t="shared" si="0"/>
        <v>0</v>
      </c>
      <c r="I64" s="72">
        <f t="shared" si="1"/>
        <v>0</v>
      </c>
      <c r="J64" s="218">
        <f t="shared" si="2"/>
        <v>0</v>
      </c>
      <c r="K64" s="325">
        <f t="shared" si="3"/>
        <v>0</v>
      </c>
    </row>
    <row r="65" spans="1:11" ht="13.5" customHeight="1" x14ac:dyDescent="0.25">
      <c r="A65" s="532"/>
      <c r="B65" s="533"/>
      <c r="C65" s="533"/>
      <c r="D65" s="533"/>
      <c r="E65" s="534"/>
      <c r="F65" s="352"/>
      <c r="G65" s="353"/>
      <c r="H65" s="104">
        <f t="shared" si="0"/>
        <v>0</v>
      </c>
      <c r="I65" s="72">
        <f t="shared" si="1"/>
        <v>0</v>
      </c>
      <c r="J65" s="218">
        <f t="shared" si="2"/>
        <v>0</v>
      </c>
      <c r="K65" s="325">
        <f t="shared" si="3"/>
        <v>0</v>
      </c>
    </row>
    <row r="66" spans="1:11" s="215" customFormat="1" ht="13.5" customHeight="1" x14ac:dyDescent="0.25">
      <c r="A66" s="532"/>
      <c r="B66" s="533"/>
      <c r="C66" s="533"/>
      <c r="D66" s="533"/>
      <c r="E66" s="534"/>
      <c r="F66" s="352"/>
      <c r="G66" s="353"/>
      <c r="H66" s="104">
        <f t="shared" si="0"/>
        <v>0</v>
      </c>
      <c r="I66" s="72">
        <f t="shared" si="1"/>
        <v>0</v>
      </c>
      <c r="J66" s="218">
        <f t="shared" si="2"/>
        <v>0</v>
      </c>
      <c r="K66" s="325">
        <f t="shared" si="3"/>
        <v>0</v>
      </c>
    </row>
    <row r="67" spans="1:11" s="215" customFormat="1" ht="13.5" customHeight="1" x14ac:dyDescent="0.25">
      <c r="A67" s="532"/>
      <c r="B67" s="533"/>
      <c r="C67" s="533"/>
      <c r="D67" s="533"/>
      <c r="E67" s="534"/>
      <c r="F67" s="352"/>
      <c r="G67" s="353"/>
      <c r="H67" s="104">
        <f t="shared" si="0"/>
        <v>0</v>
      </c>
      <c r="I67" s="72">
        <f t="shared" si="1"/>
        <v>0</v>
      </c>
      <c r="J67" s="218">
        <f t="shared" si="2"/>
        <v>0</v>
      </c>
      <c r="K67" s="325">
        <f t="shared" si="3"/>
        <v>0</v>
      </c>
    </row>
    <row r="68" spans="1:11" s="215" customFormat="1" ht="13.5" customHeight="1" x14ac:dyDescent="0.25">
      <c r="A68" s="532"/>
      <c r="B68" s="533"/>
      <c r="C68" s="533"/>
      <c r="D68" s="533"/>
      <c r="E68" s="534"/>
      <c r="F68" s="352"/>
      <c r="G68" s="353"/>
      <c r="H68" s="104">
        <f t="shared" si="0"/>
        <v>0</v>
      </c>
      <c r="I68" s="72">
        <f t="shared" si="1"/>
        <v>0</v>
      </c>
      <c r="J68" s="218">
        <f t="shared" si="2"/>
        <v>0</v>
      </c>
      <c r="K68" s="325">
        <f t="shared" si="3"/>
        <v>0</v>
      </c>
    </row>
    <row r="69" spans="1:11" s="215" customFormat="1" ht="13.5" customHeight="1" x14ac:dyDescent="0.25">
      <c r="A69" s="532"/>
      <c r="B69" s="533"/>
      <c r="C69" s="533"/>
      <c r="D69" s="533"/>
      <c r="E69" s="534"/>
      <c r="F69" s="352"/>
      <c r="G69" s="353"/>
      <c r="H69" s="104">
        <f t="shared" si="0"/>
        <v>0</v>
      </c>
      <c r="I69" s="72">
        <f t="shared" si="1"/>
        <v>0</v>
      </c>
      <c r="J69" s="218">
        <f t="shared" si="2"/>
        <v>0</v>
      </c>
      <c r="K69" s="325">
        <f t="shared" si="3"/>
        <v>0</v>
      </c>
    </row>
    <row r="70" spans="1:11" s="215" customFormat="1" ht="13.5" customHeight="1" x14ac:dyDescent="0.25">
      <c r="A70" s="532"/>
      <c r="B70" s="533"/>
      <c r="C70" s="533"/>
      <c r="D70" s="533"/>
      <c r="E70" s="534"/>
      <c r="F70" s="352"/>
      <c r="G70" s="353"/>
      <c r="H70" s="104">
        <f t="shared" si="0"/>
        <v>0</v>
      </c>
      <c r="I70" s="72">
        <f t="shared" si="1"/>
        <v>0</v>
      </c>
      <c r="J70" s="218">
        <f t="shared" si="2"/>
        <v>0</v>
      </c>
      <c r="K70" s="325">
        <f t="shared" si="3"/>
        <v>0</v>
      </c>
    </row>
    <row r="71" spans="1:11" s="215" customFormat="1" ht="13.5" customHeight="1" x14ac:dyDescent="0.25">
      <c r="A71" s="532"/>
      <c r="B71" s="533"/>
      <c r="C71" s="533"/>
      <c r="D71" s="533"/>
      <c r="E71" s="534"/>
      <c r="F71" s="352"/>
      <c r="G71" s="353"/>
      <c r="H71" s="104">
        <f t="shared" si="0"/>
        <v>0</v>
      </c>
      <c r="I71" s="72">
        <f t="shared" si="1"/>
        <v>0</v>
      </c>
      <c r="J71" s="218">
        <f t="shared" si="2"/>
        <v>0</v>
      </c>
      <c r="K71" s="325">
        <f t="shared" si="3"/>
        <v>0</v>
      </c>
    </row>
    <row r="72" spans="1:11" s="215" customFormat="1" ht="13.5" customHeight="1" x14ac:dyDescent="0.25">
      <c r="A72" s="532"/>
      <c r="B72" s="533"/>
      <c r="C72" s="533"/>
      <c r="D72" s="533"/>
      <c r="E72" s="534"/>
      <c r="F72" s="352"/>
      <c r="G72" s="353"/>
      <c r="H72" s="104">
        <f t="shared" si="0"/>
        <v>0</v>
      </c>
      <c r="I72" s="72">
        <f t="shared" si="1"/>
        <v>0</v>
      </c>
      <c r="J72" s="218">
        <f t="shared" si="2"/>
        <v>0</v>
      </c>
      <c r="K72" s="325">
        <f>J72/E$46</f>
        <v>0</v>
      </c>
    </row>
    <row r="73" spans="1:11" s="215" customFormat="1" ht="13.5" customHeight="1" thickBot="1" x14ac:dyDescent="0.3">
      <c r="A73" s="532"/>
      <c r="B73" s="533"/>
      <c r="C73" s="533"/>
      <c r="D73" s="533"/>
      <c r="E73" s="534"/>
      <c r="F73" s="352"/>
      <c r="G73" s="353"/>
      <c r="H73" s="104">
        <f t="shared" si="0"/>
        <v>0</v>
      </c>
      <c r="I73" s="72">
        <f t="shared" si="1"/>
        <v>0</v>
      </c>
      <c r="J73" s="218">
        <f t="shared" si="2"/>
        <v>0</v>
      </c>
      <c r="K73" s="287">
        <f t="shared" si="3"/>
        <v>0</v>
      </c>
    </row>
    <row r="74" spans="1:11" ht="16.5" thickBot="1" x14ac:dyDescent="0.3">
      <c r="A74" s="457" t="s">
        <v>39</v>
      </c>
      <c r="B74" s="458"/>
      <c r="C74" s="458"/>
      <c r="D74" s="458"/>
      <c r="E74" s="459"/>
      <c r="F74" s="67">
        <f>ROUND(SUM(F49:F73),2)</f>
        <v>0</v>
      </c>
      <c r="G74" s="67">
        <f t="shared" ref="G74:K74" si="4">ROUND(SUM(G49:G73),2)</f>
        <v>0</v>
      </c>
      <c r="H74" s="265">
        <f t="shared" si="4"/>
        <v>0</v>
      </c>
      <c r="I74" s="59">
        <f t="shared" si="4"/>
        <v>0</v>
      </c>
      <c r="J74" s="60">
        <f t="shared" si="4"/>
        <v>0</v>
      </c>
      <c r="K74" s="60">
        <f t="shared" si="4"/>
        <v>0</v>
      </c>
    </row>
    <row r="75" spans="1:11" s="235" customFormat="1" ht="16.5" thickBot="1" x14ac:dyDescent="0.3">
      <c r="A75" s="111"/>
      <c r="B75" s="111"/>
      <c r="C75" s="111"/>
      <c r="D75" s="111"/>
      <c r="E75" s="111"/>
      <c r="F75" s="112"/>
      <c r="G75" s="112"/>
      <c r="H75" s="261"/>
      <c r="I75" s="113"/>
      <c r="J75" s="114"/>
      <c r="K75" s="114"/>
    </row>
    <row r="76" spans="1:11" s="235" customFormat="1" ht="16.5" thickBot="1" x14ac:dyDescent="0.3">
      <c r="A76" s="463" t="s">
        <v>63</v>
      </c>
      <c r="B76" s="464"/>
      <c r="C76" s="464"/>
      <c r="D76" s="464"/>
      <c r="E76" s="465"/>
      <c r="F76" s="263"/>
      <c r="G76" s="260"/>
      <c r="H76" s="261"/>
      <c r="I76" s="262"/>
      <c r="J76" s="262"/>
      <c r="K76" s="262"/>
    </row>
    <row r="77" spans="1:11" ht="22.5" customHeight="1" thickBot="1" x14ac:dyDescent="0.3">
      <c r="A77" s="235"/>
      <c r="B77" s="235"/>
      <c r="C77" s="235"/>
      <c r="D77" s="235"/>
      <c r="E77" s="235"/>
      <c r="F77" s="41"/>
      <c r="G77" s="41"/>
      <c r="H77" s="41"/>
      <c r="J77" s="41"/>
      <c r="K77" s="235"/>
    </row>
    <row r="78" spans="1:11" ht="48" thickBot="1" x14ac:dyDescent="0.3">
      <c r="A78" s="538" t="s">
        <v>217</v>
      </c>
      <c r="B78" s="539"/>
      <c r="C78" s="539"/>
      <c r="D78" s="539"/>
      <c r="E78" s="540"/>
      <c r="F78" s="106" t="s">
        <v>219</v>
      </c>
      <c r="G78" s="106" t="s">
        <v>220</v>
      </c>
      <c r="H78" s="107" t="s">
        <v>40</v>
      </c>
      <c r="I78" s="318" t="s">
        <v>42</v>
      </c>
      <c r="J78" s="106" t="s">
        <v>81</v>
      </c>
      <c r="K78" s="106" t="s">
        <v>204</v>
      </c>
    </row>
    <row r="79" spans="1:11" ht="13.5" customHeight="1" x14ac:dyDescent="0.25">
      <c r="A79" s="532"/>
      <c r="B79" s="533"/>
      <c r="C79" s="533"/>
      <c r="D79" s="533"/>
      <c r="E79" s="534"/>
      <c r="F79" s="293"/>
      <c r="G79" s="355"/>
      <c r="H79" s="104">
        <f t="shared" ref="H79:H84" si="5">ROUND(SUM(F79:G79),2)</f>
        <v>0</v>
      </c>
      <c r="I79" s="72">
        <f t="shared" ref="I79:I84" si="6">ROUND(F79/1.2,2)</f>
        <v>0</v>
      </c>
      <c r="J79" s="218">
        <f t="shared" ref="J79:J84" si="7">ROUND(I79+G79,2)</f>
        <v>0</v>
      </c>
      <c r="K79" s="259">
        <f t="shared" ref="K79:K84" si="8">ROUND(J79/E$46,2)</f>
        <v>0</v>
      </c>
    </row>
    <row r="80" spans="1:11" ht="13.5" customHeight="1" x14ac:dyDescent="0.25">
      <c r="A80" s="535"/>
      <c r="B80" s="536"/>
      <c r="C80" s="536"/>
      <c r="D80" s="536"/>
      <c r="E80" s="537"/>
      <c r="F80" s="294"/>
      <c r="G80" s="295"/>
      <c r="H80" s="104">
        <f t="shared" si="5"/>
        <v>0</v>
      </c>
      <c r="I80" s="72">
        <f t="shared" si="6"/>
        <v>0</v>
      </c>
      <c r="J80" s="218">
        <f t="shared" si="7"/>
        <v>0</v>
      </c>
      <c r="K80" s="324">
        <f t="shared" si="8"/>
        <v>0</v>
      </c>
    </row>
    <row r="81" spans="1:12" ht="13.5" customHeight="1" x14ac:dyDescent="0.25">
      <c r="A81" s="535"/>
      <c r="B81" s="536"/>
      <c r="C81" s="536"/>
      <c r="D81" s="536"/>
      <c r="E81" s="537"/>
      <c r="F81" s="294"/>
      <c r="G81" s="295"/>
      <c r="H81" s="104">
        <f t="shared" si="5"/>
        <v>0</v>
      </c>
      <c r="I81" s="72">
        <f t="shared" si="6"/>
        <v>0</v>
      </c>
      <c r="J81" s="218">
        <f t="shared" si="7"/>
        <v>0</v>
      </c>
      <c r="K81" s="325">
        <f t="shared" si="8"/>
        <v>0</v>
      </c>
    </row>
    <row r="82" spans="1:12" ht="13.5" customHeight="1" x14ac:dyDescent="0.25">
      <c r="A82" s="535"/>
      <c r="B82" s="536"/>
      <c r="C82" s="536"/>
      <c r="D82" s="536"/>
      <c r="E82" s="537"/>
      <c r="F82" s="294"/>
      <c r="G82" s="295"/>
      <c r="H82" s="104">
        <f t="shared" si="5"/>
        <v>0</v>
      </c>
      <c r="I82" s="72">
        <f t="shared" si="6"/>
        <v>0</v>
      </c>
      <c r="J82" s="218">
        <f t="shared" si="7"/>
        <v>0</v>
      </c>
      <c r="K82" s="325">
        <f t="shared" si="8"/>
        <v>0</v>
      </c>
    </row>
    <row r="83" spans="1:12" ht="13.5" customHeight="1" x14ac:dyDescent="0.25">
      <c r="A83" s="535"/>
      <c r="B83" s="536"/>
      <c r="C83" s="536"/>
      <c r="D83" s="536"/>
      <c r="E83" s="537"/>
      <c r="F83" s="294"/>
      <c r="G83" s="295"/>
      <c r="H83" s="104">
        <f t="shared" si="5"/>
        <v>0</v>
      </c>
      <c r="I83" s="72">
        <f t="shared" si="6"/>
        <v>0</v>
      </c>
      <c r="J83" s="218">
        <f t="shared" si="7"/>
        <v>0</v>
      </c>
      <c r="K83" s="292">
        <f t="shared" si="8"/>
        <v>0</v>
      </c>
    </row>
    <row r="84" spans="1:12" ht="13.5" customHeight="1" thickBot="1" x14ac:dyDescent="0.3">
      <c r="A84" s="535"/>
      <c r="B84" s="536"/>
      <c r="C84" s="536"/>
      <c r="D84" s="536"/>
      <c r="E84" s="537"/>
      <c r="F84" s="356"/>
      <c r="G84" s="295"/>
      <c r="H84" s="104">
        <f t="shared" si="5"/>
        <v>0</v>
      </c>
      <c r="I84" s="72">
        <f t="shared" si="6"/>
        <v>0</v>
      </c>
      <c r="J84" s="218">
        <f t="shared" si="7"/>
        <v>0</v>
      </c>
      <c r="K84" s="323">
        <f t="shared" si="8"/>
        <v>0</v>
      </c>
    </row>
    <row r="85" spans="1:12" ht="13.5" customHeight="1" thickBot="1" x14ac:dyDescent="0.3">
      <c r="A85" s="457" t="s">
        <v>40</v>
      </c>
      <c r="B85" s="458"/>
      <c r="C85" s="458"/>
      <c r="D85" s="458"/>
      <c r="E85" s="459"/>
      <c r="F85" s="68">
        <f>ROUND(SUM(F79:F84),2)</f>
        <v>0</v>
      </c>
      <c r="G85" s="68">
        <f t="shared" ref="G85:K85" si="9">ROUND(SUM(G79:G84),2)</f>
        <v>0</v>
      </c>
      <c r="H85" s="265">
        <f t="shared" si="9"/>
        <v>0</v>
      </c>
      <c r="I85" s="59">
        <f t="shared" si="9"/>
        <v>0</v>
      </c>
      <c r="J85" s="60">
        <f t="shared" si="9"/>
        <v>0</v>
      </c>
      <c r="K85" s="60">
        <f t="shared" si="9"/>
        <v>0</v>
      </c>
    </row>
    <row r="86" spans="1:12" ht="12" customHeight="1" thickBot="1" x14ac:dyDescent="0.3">
      <c r="K86" s="46"/>
    </row>
    <row r="87" spans="1:12" ht="16.5" thickBot="1" x14ac:dyDescent="0.3">
      <c r="A87" s="460" t="s">
        <v>50</v>
      </c>
      <c r="B87" s="461"/>
      <c r="C87" s="461"/>
      <c r="D87" s="461"/>
      <c r="E87" s="462"/>
      <c r="F87" s="520">
        <f>ROUND((J85-J74)/E46,2)</f>
        <v>0</v>
      </c>
      <c r="G87" s="521"/>
      <c r="H87" s="44" t="s">
        <v>62</v>
      </c>
      <c r="I87" s="45"/>
      <c r="J87" s="358"/>
      <c r="K87" s="271"/>
    </row>
    <row r="88" spans="1:12" ht="10.5" customHeight="1" thickBot="1" x14ac:dyDescent="0.3"/>
    <row r="89" spans="1:12" ht="19.5" customHeight="1" thickBot="1" x14ac:dyDescent="0.35">
      <c r="A89" s="384" t="s">
        <v>184</v>
      </c>
      <c r="B89" s="385"/>
      <c r="C89" s="385"/>
      <c r="D89" s="385"/>
      <c r="E89" s="385"/>
      <c r="F89" s="386"/>
      <c r="G89" s="270">
        <f>ROUND(J85-J74,2)</f>
        <v>0</v>
      </c>
    </row>
    <row r="90" spans="1:12" ht="15.75" thickBot="1" x14ac:dyDescent="0.3">
      <c r="A90" s="315"/>
      <c r="B90" s="315"/>
      <c r="C90" s="315"/>
      <c r="D90" s="315"/>
      <c r="E90" s="315"/>
      <c r="J90" s="50" t="s">
        <v>71</v>
      </c>
      <c r="K90" s="49"/>
    </row>
    <row r="91" spans="1:12" ht="16.5" thickBot="1" x14ac:dyDescent="0.3">
      <c r="A91" s="316"/>
      <c r="B91" s="316"/>
      <c r="C91" s="317"/>
      <c r="D91" s="317"/>
      <c r="E91" s="317"/>
      <c r="F91" s="529" t="s">
        <v>45</v>
      </c>
      <c r="G91" s="529"/>
      <c r="H91" s="530"/>
      <c r="I91" s="531"/>
      <c r="J91" s="357"/>
      <c r="K91" s="35"/>
      <c r="L91" s="35"/>
    </row>
    <row r="92" spans="1:12" ht="16.5" thickBot="1" x14ac:dyDescent="0.3">
      <c r="A92" s="316"/>
      <c r="B92" s="316"/>
      <c r="C92" s="317"/>
      <c r="D92" s="317"/>
      <c r="E92" s="317"/>
      <c r="F92" s="529" t="s">
        <v>45</v>
      </c>
      <c r="G92" s="529"/>
      <c r="H92" s="530"/>
      <c r="I92" s="531"/>
      <c r="J92" s="357"/>
      <c r="K92" s="35"/>
      <c r="L92" s="35"/>
    </row>
    <row r="93" spans="1:12" ht="10.5" customHeight="1" x14ac:dyDescent="0.25">
      <c r="H93" s="41"/>
      <c r="I93" s="41"/>
      <c r="J93" s="41"/>
      <c r="K93" s="48"/>
    </row>
    <row r="94" spans="1:12" ht="16.5" thickBot="1" x14ac:dyDescent="0.3">
      <c r="A94" s="19" t="s">
        <v>49</v>
      </c>
      <c r="B94" s="19"/>
      <c r="C94" s="19"/>
      <c r="D94" s="19"/>
      <c r="E94" s="19"/>
      <c r="F94" s="19"/>
      <c r="G94" s="19"/>
      <c r="H94" s="19"/>
      <c r="I94" s="19"/>
      <c r="J94" s="20"/>
      <c r="K94" s="27"/>
    </row>
    <row r="95" spans="1:12" ht="16.5" thickBot="1" x14ac:dyDescent="0.3">
      <c r="A95" s="21" t="s">
        <v>46</v>
      </c>
      <c r="B95" s="515"/>
      <c r="C95" s="516"/>
      <c r="D95" s="516"/>
      <c r="E95" s="517"/>
      <c r="F95" s="21" t="s">
        <v>47</v>
      </c>
      <c r="G95" s="515"/>
      <c r="H95" s="517"/>
      <c r="I95" s="21" t="s">
        <v>48</v>
      </c>
      <c r="J95" s="518"/>
      <c r="K95" s="519"/>
    </row>
    <row r="96" spans="1:12"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sheetData>
  <sheetProtection selectLockedCells="1"/>
  <protectedRanges>
    <protectedRange sqref="J87" name="cost per resident"/>
    <protectedRange sqref="H91:J92" name="print name"/>
    <protectedRange sqref="A79:G84" name="Income"/>
    <protectedRange sqref="E46" name="Expected particpants"/>
    <protectedRange sqref="C13" name="date"/>
    <protectedRange sqref="C12" name="event title"/>
    <protectedRange sqref="A10" name="event type"/>
    <protectedRange sqref="B3:F6" name="RA"/>
    <protectedRange sqref="A33" name="Details of Expenditure"/>
    <protectedRange sqref="A49:G73" name="EXPENDITURE"/>
  </protectedRanges>
  <mergeCells count="62">
    <mergeCell ref="B3:F3"/>
    <mergeCell ref="B6:F6"/>
    <mergeCell ref="A64:E64"/>
    <mergeCell ref="A59:E59"/>
    <mergeCell ref="A61:E61"/>
    <mergeCell ref="A62:E62"/>
    <mergeCell ref="C12:J12"/>
    <mergeCell ref="A48:E48"/>
    <mergeCell ref="B4:F4"/>
    <mergeCell ref="B5:F5"/>
    <mergeCell ref="A15:E15"/>
    <mergeCell ref="A37:E37"/>
    <mergeCell ref="I46:J46"/>
    <mergeCell ref="A44:K44"/>
    <mergeCell ref="A46:C46"/>
    <mergeCell ref="A10:E10"/>
    <mergeCell ref="A8:E8"/>
    <mergeCell ref="A12:B12"/>
    <mergeCell ref="A52:E52"/>
    <mergeCell ref="A82:E82"/>
    <mergeCell ref="A80:E80"/>
    <mergeCell ref="A81:E81"/>
    <mergeCell ref="A63:E63"/>
    <mergeCell ref="A60:E60"/>
    <mergeCell ref="A73:E73"/>
    <mergeCell ref="A72:E72"/>
    <mergeCell ref="A57:E57"/>
    <mergeCell ref="A49:E49"/>
    <mergeCell ref="A50:E50"/>
    <mergeCell ref="A51:E51"/>
    <mergeCell ref="A79:E79"/>
    <mergeCell ref="A66:E66"/>
    <mergeCell ref="A67:E67"/>
    <mergeCell ref="A84:E84"/>
    <mergeCell ref="A53:E53"/>
    <mergeCell ref="A58:E58"/>
    <mergeCell ref="A54:E54"/>
    <mergeCell ref="A55:E55"/>
    <mergeCell ref="A56:E56"/>
    <mergeCell ref="A74:E74"/>
    <mergeCell ref="A76:E76"/>
    <mergeCell ref="A68:E68"/>
    <mergeCell ref="A69:E69"/>
    <mergeCell ref="A70:E70"/>
    <mergeCell ref="A71:E71"/>
    <mergeCell ref="A78:E78"/>
    <mergeCell ref="B95:E95"/>
    <mergeCell ref="G95:H95"/>
    <mergeCell ref="J95:K95"/>
    <mergeCell ref="F87:G87"/>
    <mergeCell ref="A1:K1"/>
    <mergeCell ref="A13:C13"/>
    <mergeCell ref="D13:G13"/>
    <mergeCell ref="F92:G92"/>
    <mergeCell ref="H91:I91"/>
    <mergeCell ref="H92:I92"/>
    <mergeCell ref="A87:E87"/>
    <mergeCell ref="A85:E85"/>
    <mergeCell ref="A89:F89"/>
    <mergeCell ref="F91:G91"/>
    <mergeCell ref="A65:E65"/>
    <mergeCell ref="A83:E83"/>
  </mergeCells>
  <dataValidations count="4">
    <dataValidation type="list" allowBlank="1" showInputMessage="1" showErrorMessage="1" sqref="J91:J92">
      <formula1>$Q$20:$Q$26</formula1>
    </dataValidation>
    <dataValidation type="list" allowBlank="1" showInputMessage="1" showErrorMessage="1" sqref="B3:F3">
      <formula1>$Q$1:$Q$13</formula1>
    </dataValidation>
    <dataValidation type="list" allowBlank="1" showInputMessage="1" showErrorMessage="1" sqref="A10:D10">
      <formula1>$Q$15:$Q$18</formula1>
    </dataValidation>
    <dataValidation type="date" allowBlank="1" showInputMessage="1" showErrorMessage="1" sqref="D13:G13">
      <formula1>41640</formula1>
      <formula2>42369</formula2>
    </dataValidation>
  </dataValidations>
  <pageMargins left="0.27559055118110237" right="0.19685039370078741" top="0.78740157480314965" bottom="0.43307086614173229" header="0.31496062992125984" footer="0.43307086614173229"/>
  <pageSetup paperSize="9" scale="91" orientation="portrait" r:id="rId1"/>
  <headerFooter>
    <oddHeader>&amp;C&amp;G</oddHeader>
  </headerFooter>
  <rowBreaks count="1" manualBreakCount="1">
    <brk id="43" max="11" man="1"/>
  </rowBreaks>
  <colBreaks count="1" manualBreakCount="1">
    <brk id="12" max="100" man="1"/>
  </colBreaks>
  <drawing r:id="rId2"/>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R123"/>
  <sheetViews>
    <sheetView showGridLines="0" zoomScaleNormal="100" zoomScaleSheetLayoutView="90" workbookViewId="0">
      <selection activeCell="C9" sqref="C9:G9"/>
    </sheetView>
  </sheetViews>
  <sheetFormatPr defaultColWidth="0" defaultRowHeight="15" zeroHeight="1" x14ac:dyDescent="0.25"/>
  <cols>
    <col min="1" max="1" width="11.140625" customWidth="1"/>
    <col min="2" max="2" width="2.28515625" customWidth="1"/>
    <col min="3" max="3" width="9.140625" customWidth="1"/>
    <col min="4" max="4" width="2.28515625" customWidth="1"/>
    <col min="5" max="8" width="10.7109375" customWidth="1"/>
    <col min="9" max="9" width="13.5703125" customWidth="1"/>
    <col min="10" max="10" width="12" customWidth="1"/>
    <col min="11" max="11" width="12.85546875" customWidth="1"/>
    <col min="12" max="12" width="13.85546875" customWidth="1"/>
    <col min="13" max="13" width="15.140625" customWidth="1"/>
    <col min="14" max="14" width="15.42578125" style="235" customWidth="1"/>
    <col min="15" max="15" width="4.140625" customWidth="1"/>
    <col min="16" max="44" width="3" hidden="1" customWidth="1"/>
    <col min="45" max="16384" width="9.140625" hidden="1"/>
  </cols>
  <sheetData>
    <row r="1" spans="1:34" ht="21.75" customHeight="1" x14ac:dyDescent="0.35">
      <c r="A1" s="597" t="s">
        <v>73</v>
      </c>
      <c r="B1" s="597"/>
      <c r="C1" s="597"/>
      <c r="D1" s="597"/>
      <c r="E1" s="597"/>
      <c r="F1" s="597"/>
      <c r="G1" s="597"/>
      <c r="H1" s="597"/>
      <c r="I1" s="597"/>
      <c r="J1" s="597"/>
      <c r="K1" s="597"/>
      <c r="L1" s="360"/>
      <c r="M1" s="361"/>
      <c r="O1" s="235"/>
    </row>
    <row r="2" spans="1:34" ht="9.75" customHeight="1" thickBot="1" x14ac:dyDescent="0.3">
      <c r="A2" s="361"/>
      <c r="B2" s="361"/>
      <c r="C2" s="361"/>
      <c r="D2" s="361"/>
      <c r="E2" s="361"/>
      <c r="F2" s="361"/>
      <c r="G2" s="361"/>
      <c r="H2" s="361"/>
      <c r="I2" s="361"/>
      <c r="J2" s="361"/>
      <c r="K2" s="361"/>
      <c r="L2" s="361"/>
      <c r="M2" s="361"/>
      <c r="O2" s="235"/>
      <c r="AH2" s="6" t="s">
        <v>12</v>
      </c>
    </row>
    <row r="3" spans="1:34" ht="19.5" thickBot="1" x14ac:dyDescent="0.35">
      <c r="A3" s="362" t="s">
        <v>0</v>
      </c>
      <c r="B3" s="598" t="str">
        <f>IF('RA Budget'!B3:F3="","",'RA Budget'!B3:F3)</f>
        <v/>
      </c>
      <c r="C3" s="598"/>
      <c r="D3" s="598"/>
      <c r="E3" s="598"/>
      <c r="F3" s="599"/>
      <c r="G3" s="363"/>
      <c r="H3" s="606" t="s">
        <v>4</v>
      </c>
      <c r="I3" s="607"/>
      <c r="J3" s="607"/>
      <c r="K3" s="607"/>
      <c r="L3" s="607"/>
      <c r="M3" s="608"/>
      <c r="O3" s="235"/>
      <c r="AH3" s="6" t="s">
        <v>13</v>
      </c>
    </row>
    <row r="4" spans="1:34" ht="15.75" thickBot="1" x14ac:dyDescent="0.3">
      <c r="A4" s="364" t="s">
        <v>1</v>
      </c>
      <c r="B4" s="600" t="str">
        <f>IF('RA Budget'!B4:F4="","",'RA Budget'!B4:F4)</f>
        <v/>
      </c>
      <c r="C4" s="600"/>
      <c r="D4" s="600"/>
      <c r="E4" s="600"/>
      <c r="F4" s="601"/>
      <c r="G4" s="363"/>
      <c r="H4" s="361"/>
      <c r="I4" s="361"/>
      <c r="J4" s="361"/>
      <c r="K4" s="361"/>
      <c r="L4" s="361"/>
      <c r="M4" s="361"/>
      <c r="O4" s="235"/>
      <c r="AH4" s="6" t="s">
        <v>14</v>
      </c>
    </row>
    <row r="5" spans="1:34" ht="15.75" thickBot="1" x14ac:dyDescent="0.3">
      <c r="A5" s="364" t="s">
        <v>2</v>
      </c>
      <c r="B5" s="602" t="str">
        <f>IF('RA Budget'!B5:F5="","",'RA Budget'!B5:F5)</f>
        <v/>
      </c>
      <c r="C5" s="602"/>
      <c r="D5" s="602"/>
      <c r="E5" s="602"/>
      <c r="F5" s="603"/>
      <c r="G5" s="363"/>
      <c r="H5" s="609"/>
      <c r="I5" s="610"/>
      <c r="J5" s="610"/>
      <c r="K5" s="610"/>
      <c r="L5" s="610"/>
      <c r="M5" s="611"/>
      <c r="O5" s="235"/>
      <c r="AH5" s="6" t="s">
        <v>15</v>
      </c>
    </row>
    <row r="6" spans="1:34" ht="15.75" thickBot="1" x14ac:dyDescent="0.3">
      <c r="A6" s="365" t="s">
        <v>3</v>
      </c>
      <c r="B6" s="604" t="str">
        <f>IF('RA Budget'!B6:F6="","",'RA Budget'!B6:F6)</f>
        <v/>
      </c>
      <c r="C6" s="604"/>
      <c r="D6" s="604"/>
      <c r="E6" s="604"/>
      <c r="F6" s="605"/>
      <c r="G6" s="363"/>
      <c r="H6" s="361"/>
      <c r="I6" s="361"/>
      <c r="J6" s="366"/>
      <c r="K6" s="361"/>
      <c r="L6" s="361"/>
      <c r="M6" s="361"/>
      <c r="O6" s="235"/>
      <c r="AH6" s="6" t="s">
        <v>16</v>
      </c>
    </row>
    <row r="7" spans="1:34" ht="15.75" thickBot="1" x14ac:dyDescent="0.3">
      <c r="A7" s="361"/>
      <c r="B7" s="361"/>
      <c r="C7" s="361"/>
      <c r="D7" s="361"/>
      <c r="E7" s="361"/>
      <c r="F7" s="361"/>
      <c r="G7" s="361"/>
      <c r="H7" s="361"/>
      <c r="I7" s="361"/>
      <c r="J7" s="361"/>
      <c r="K7" s="361"/>
      <c r="L7" s="361"/>
      <c r="M7" s="361"/>
      <c r="O7" s="235"/>
      <c r="AH7" s="7" t="s">
        <v>18</v>
      </c>
    </row>
    <row r="8" spans="1:34" ht="19.5" thickBot="1" x14ac:dyDescent="0.35">
      <c r="A8" s="612" t="s">
        <v>9</v>
      </c>
      <c r="B8" s="613"/>
      <c r="C8" s="614" t="str">
        <f>IF(+'RA Budget'!C12:J12="","",'RA Budget'!C12:J12)</f>
        <v/>
      </c>
      <c r="D8" s="615"/>
      <c r="E8" s="615"/>
      <c r="F8" s="615"/>
      <c r="G8" s="615"/>
      <c r="H8" s="615"/>
      <c r="I8" s="615"/>
      <c r="J8" s="615"/>
      <c r="K8" s="616"/>
      <c r="L8" s="367"/>
      <c r="M8" s="361"/>
      <c r="O8" s="235"/>
      <c r="AH8" s="7" t="s">
        <v>22</v>
      </c>
    </row>
    <row r="9" spans="1:34" ht="16.5" thickBot="1" x14ac:dyDescent="0.35">
      <c r="A9" s="617" t="s">
        <v>10</v>
      </c>
      <c r="B9" s="618"/>
      <c r="C9" s="619" t="str">
        <f>IF(+'RA Budget'!D13="","",'RA Budget'!D13)</f>
        <v/>
      </c>
      <c r="D9" s="620"/>
      <c r="E9" s="620"/>
      <c r="F9" s="620"/>
      <c r="G9" s="621"/>
      <c r="H9" s="361"/>
      <c r="I9" s="361"/>
      <c r="J9" s="361"/>
      <c r="K9" s="361"/>
      <c r="L9" s="361"/>
      <c r="M9" s="361"/>
      <c r="O9" s="235"/>
      <c r="AH9" s="7" t="s">
        <v>23</v>
      </c>
    </row>
    <row r="10" spans="1:34" ht="15.75" thickBot="1" x14ac:dyDescent="0.3">
      <c r="A10" s="361"/>
      <c r="B10" s="361"/>
      <c r="C10" s="361"/>
      <c r="D10" s="361"/>
      <c r="E10" s="361"/>
      <c r="F10" s="361"/>
      <c r="G10" s="361"/>
      <c r="H10" s="361"/>
      <c r="I10" s="361"/>
      <c r="J10" s="361"/>
      <c r="K10" s="361"/>
      <c r="L10" s="361"/>
      <c r="M10" s="361"/>
      <c r="O10" s="235"/>
      <c r="AH10" s="8" t="s">
        <v>24</v>
      </c>
    </row>
    <row r="11" spans="1:34" ht="15.75" thickBot="1" x14ac:dyDescent="0.3">
      <c r="A11" s="361"/>
      <c r="B11" s="361"/>
      <c r="C11" s="361"/>
      <c r="D11" s="361"/>
      <c r="E11" s="606" t="s">
        <v>75</v>
      </c>
      <c r="F11" s="625"/>
      <c r="G11" s="368" t="s">
        <v>51</v>
      </c>
      <c r="H11" s="368"/>
      <c r="I11" s="624" t="s">
        <v>52</v>
      </c>
      <c r="J11" s="607"/>
      <c r="K11" s="607"/>
      <c r="L11" s="607"/>
      <c r="M11" s="608"/>
      <c r="O11" s="235"/>
    </row>
    <row r="12" spans="1:34" ht="16.5" thickBot="1" x14ac:dyDescent="0.3">
      <c r="A12" s="590" t="s">
        <v>54</v>
      </c>
      <c r="B12" s="591"/>
      <c r="C12" s="592"/>
      <c r="D12" s="361"/>
      <c r="E12" s="626">
        <f>IF(+'RA Budget'!E46="","",'RA Budget'!E46)</f>
        <v>1</v>
      </c>
      <c r="F12" s="627"/>
      <c r="G12" s="372"/>
      <c r="H12" s="530"/>
      <c r="I12" s="622"/>
      <c r="J12" s="622"/>
      <c r="K12" s="622"/>
      <c r="L12" s="622"/>
      <c r="M12" s="623"/>
      <c r="O12" s="235"/>
      <c r="W12" s="65" t="s">
        <v>64</v>
      </c>
    </row>
    <row r="13" spans="1:34" ht="16.5" thickBot="1" x14ac:dyDescent="0.3">
      <c r="A13" s="31"/>
      <c r="B13" s="31"/>
      <c r="C13" s="31"/>
      <c r="D13" s="235"/>
      <c r="E13" s="230"/>
      <c r="F13" s="230"/>
      <c r="G13" s="34"/>
      <c r="H13" s="230"/>
      <c r="I13" s="230"/>
      <c r="J13" s="230"/>
      <c r="K13" s="32"/>
      <c r="L13" s="32"/>
      <c r="M13" s="235"/>
      <c r="O13" s="235"/>
      <c r="W13" s="65" t="s">
        <v>65</v>
      </c>
      <c r="AF13" t="s">
        <v>5</v>
      </c>
    </row>
    <row r="14" spans="1:34" ht="15.75" thickBot="1" x14ac:dyDescent="0.3">
      <c r="A14" s="235"/>
      <c r="B14" s="235"/>
      <c r="C14" s="235"/>
      <c r="D14" s="235"/>
      <c r="E14" s="235"/>
      <c r="F14" s="427" t="s">
        <v>51</v>
      </c>
      <c r="G14" s="428"/>
      <c r="H14" s="35"/>
      <c r="I14" s="235"/>
      <c r="J14" s="235"/>
      <c r="K14" s="235"/>
      <c r="L14" s="235"/>
      <c r="M14" s="235"/>
      <c r="N14" s="561" t="s">
        <v>207</v>
      </c>
      <c r="W14" s="65" t="s">
        <v>66</v>
      </c>
      <c r="AF14" t="s">
        <v>6</v>
      </c>
    </row>
    <row r="15" spans="1:34" ht="30.75" thickBot="1" x14ac:dyDescent="0.3">
      <c r="A15" s="413" t="s">
        <v>26</v>
      </c>
      <c r="B15" s="414"/>
      <c r="C15" s="414"/>
      <c r="D15" s="414"/>
      <c r="E15" s="415"/>
      <c r="F15" s="321" t="s">
        <v>219</v>
      </c>
      <c r="G15" s="321" t="s">
        <v>220</v>
      </c>
      <c r="H15" s="62" t="s">
        <v>76</v>
      </c>
      <c r="I15" s="329" t="s">
        <v>43</v>
      </c>
      <c r="J15" s="62" t="s">
        <v>53</v>
      </c>
      <c r="K15" s="62" t="s">
        <v>42</v>
      </c>
      <c r="L15" s="330" t="s">
        <v>78</v>
      </c>
      <c r="M15" s="331" t="s">
        <v>84</v>
      </c>
      <c r="N15" s="562"/>
      <c r="W15" s="65" t="s">
        <v>67</v>
      </c>
      <c r="AF15" t="s">
        <v>7</v>
      </c>
    </row>
    <row r="16" spans="1:34" ht="13.5" customHeight="1" x14ac:dyDescent="0.25">
      <c r="A16" s="416" t="str">
        <f>IF('RA Budget'!A49:E49="","",'RA Budget'!A49:E49)</f>
        <v/>
      </c>
      <c r="B16" s="417"/>
      <c r="C16" s="417"/>
      <c r="D16" s="417"/>
      <c r="E16" s="418"/>
      <c r="F16" s="293"/>
      <c r="G16" s="326"/>
      <c r="H16" s="195">
        <f>IF('RA Budget'!H49="","",'RA Budget'!H49)</f>
        <v>0</v>
      </c>
      <c r="I16" s="195">
        <f>IF('RA Budget'!H49="","",'RA Budget'!H49)</f>
        <v>0</v>
      </c>
      <c r="J16" s="333">
        <f>ROUND(H16-I16,2)</f>
        <v>0</v>
      </c>
      <c r="K16" s="288">
        <f>ROUND(F16/1.2,2)</f>
        <v>0</v>
      </c>
      <c r="L16" s="309">
        <f>ROUND(K16+G16,2)</f>
        <v>0</v>
      </c>
      <c r="M16" s="373"/>
      <c r="N16" s="325" t="e">
        <f>ROUND(L16/G$12,2)</f>
        <v>#DIV/0!</v>
      </c>
      <c r="W16" s="65" t="s">
        <v>68</v>
      </c>
      <c r="AF16" t="s">
        <v>8</v>
      </c>
    </row>
    <row r="17" spans="1:32" ht="13.5" customHeight="1" x14ac:dyDescent="0.25">
      <c r="A17" s="416" t="str">
        <f>IF('RA Budget'!A50:E50="","",'RA Budget'!A50:E50)</f>
        <v/>
      </c>
      <c r="B17" s="417"/>
      <c r="C17" s="417"/>
      <c r="D17" s="417"/>
      <c r="E17" s="418"/>
      <c r="F17" s="294"/>
      <c r="G17" s="296"/>
      <c r="H17" s="196">
        <f>IF('RA Budget'!H50="","",'RA Budget'!H50)</f>
        <v>0</v>
      </c>
      <c r="I17" s="332">
        <f>IF('RA Budget'!H50="","",'RA Budget'!H50)</f>
        <v>0</v>
      </c>
      <c r="J17" s="334">
        <f t="shared" ref="J17:J44" si="0">ROUND(H17-I17,2)</f>
        <v>0</v>
      </c>
      <c r="K17" s="335">
        <f t="shared" ref="K17:K44" si="1">ROUND(F17/1.2,2)</f>
        <v>0</v>
      </c>
      <c r="L17" s="337">
        <f t="shared" ref="L17:L44" si="2">ROUND(K17+G17,2)</f>
        <v>0</v>
      </c>
      <c r="M17" s="374"/>
      <c r="N17" s="325" t="e">
        <f t="shared" ref="N17:N44" si="3">ROUND(L17/G$12,2)</f>
        <v>#DIV/0!</v>
      </c>
      <c r="W17" s="65" t="s">
        <v>69</v>
      </c>
    </row>
    <row r="18" spans="1:32" ht="13.5" customHeight="1" x14ac:dyDescent="0.25">
      <c r="A18" s="416" t="str">
        <f>IF('RA Budget'!A51:E51="","",'RA Budget'!A51:E51)</f>
        <v/>
      </c>
      <c r="B18" s="417"/>
      <c r="C18" s="417"/>
      <c r="D18" s="417"/>
      <c r="E18" s="418"/>
      <c r="F18" s="294"/>
      <c r="G18" s="296"/>
      <c r="H18" s="196">
        <f>IF('RA Budget'!H51="","",'RA Budget'!H51)</f>
        <v>0</v>
      </c>
      <c r="I18" s="332">
        <f>IF('RA Budget'!H51="","",'RA Budget'!H51)</f>
        <v>0</v>
      </c>
      <c r="J18" s="334">
        <f t="shared" si="0"/>
        <v>0</v>
      </c>
      <c r="K18" s="335">
        <f t="shared" si="1"/>
        <v>0</v>
      </c>
      <c r="L18" s="337">
        <f t="shared" si="2"/>
        <v>0</v>
      </c>
      <c r="M18" s="374"/>
      <c r="N18" s="325" t="e">
        <f t="shared" si="3"/>
        <v>#DIV/0!</v>
      </c>
      <c r="W18" s="65" t="s">
        <v>70</v>
      </c>
      <c r="AF18" t="s">
        <v>58</v>
      </c>
    </row>
    <row r="19" spans="1:32" ht="13.5" customHeight="1" x14ac:dyDescent="0.25">
      <c r="A19" s="416" t="str">
        <f>IF('RA Budget'!A52:E52="","",'RA Budget'!A52:E52)</f>
        <v/>
      </c>
      <c r="B19" s="417"/>
      <c r="C19" s="417"/>
      <c r="D19" s="417"/>
      <c r="E19" s="418"/>
      <c r="F19" s="294"/>
      <c r="G19" s="296"/>
      <c r="H19" s="196">
        <f>IF('RA Budget'!H52="","",'RA Budget'!H52)</f>
        <v>0</v>
      </c>
      <c r="I19" s="332">
        <f>IF('RA Budget'!H52="","",'RA Budget'!H52)</f>
        <v>0</v>
      </c>
      <c r="J19" s="334">
        <f t="shared" si="0"/>
        <v>0</v>
      </c>
      <c r="K19" s="335">
        <f t="shared" si="1"/>
        <v>0</v>
      </c>
      <c r="L19" s="337">
        <f t="shared" si="2"/>
        <v>0</v>
      </c>
      <c r="M19" s="374"/>
      <c r="N19" s="325" t="e">
        <f t="shared" si="3"/>
        <v>#DIV/0!</v>
      </c>
      <c r="AF19" t="s">
        <v>59</v>
      </c>
    </row>
    <row r="20" spans="1:32" ht="13.5" customHeight="1" x14ac:dyDescent="0.25">
      <c r="A20" s="416" t="str">
        <f>IF('RA Budget'!A53:E53="","",'RA Budget'!A53:E53)</f>
        <v/>
      </c>
      <c r="B20" s="417"/>
      <c r="C20" s="417"/>
      <c r="D20" s="417"/>
      <c r="E20" s="418"/>
      <c r="F20" s="294"/>
      <c r="G20" s="296"/>
      <c r="H20" s="196">
        <f>IF('RA Budget'!H53="","",'RA Budget'!H53)</f>
        <v>0</v>
      </c>
      <c r="I20" s="332">
        <f>IF('RA Budget'!H53="","",'RA Budget'!H53)</f>
        <v>0</v>
      </c>
      <c r="J20" s="334">
        <f t="shared" si="0"/>
        <v>0</v>
      </c>
      <c r="K20" s="335">
        <f t="shared" si="1"/>
        <v>0</v>
      </c>
      <c r="L20" s="337">
        <f t="shared" si="2"/>
        <v>0</v>
      </c>
      <c r="M20" s="374"/>
      <c r="N20" s="325" t="e">
        <f t="shared" si="3"/>
        <v>#DIV/0!</v>
      </c>
    </row>
    <row r="21" spans="1:32" s="214" customFormat="1" ht="13.5" customHeight="1" x14ac:dyDescent="0.25">
      <c r="A21" s="416" t="str">
        <f>IF('RA Budget'!A54:E54="","",'RA Budget'!A54:E54)</f>
        <v/>
      </c>
      <c r="B21" s="417"/>
      <c r="C21" s="417"/>
      <c r="D21" s="417"/>
      <c r="E21" s="418"/>
      <c r="F21" s="295"/>
      <c r="G21" s="296"/>
      <c r="H21" s="196">
        <f>IF('RA Budget'!H54="","",'RA Budget'!H54)</f>
        <v>0</v>
      </c>
      <c r="I21" s="332">
        <f>IF('RA Budget'!H54="","",'RA Budget'!H54)</f>
        <v>0</v>
      </c>
      <c r="J21" s="334">
        <f t="shared" si="0"/>
        <v>0</v>
      </c>
      <c r="K21" s="335">
        <f t="shared" si="1"/>
        <v>0</v>
      </c>
      <c r="L21" s="337">
        <f t="shared" si="2"/>
        <v>0</v>
      </c>
      <c r="M21" s="374"/>
      <c r="N21" s="325" t="e">
        <f t="shared" si="3"/>
        <v>#DIV/0!</v>
      </c>
    </row>
    <row r="22" spans="1:32" s="214" customFormat="1" ht="13.5" customHeight="1" x14ac:dyDescent="0.25">
      <c r="A22" s="416" t="str">
        <f>IF('RA Budget'!A55:E55="","",'RA Budget'!A55:E55)</f>
        <v/>
      </c>
      <c r="B22" s="417"/>
      <c r="C22" s="417"/>
      <c r="D22" s="417"/>
      <c r="E22" s="418"/>
      <c r="F22" s="295"/>
      <c r="G22" s="296"/>
      <c r="H22" s="196">
        <f>IF('RA Budget'!H55="","",'RA Budget'!H55)</f>
        <v>0</v>
      </c>
      <c r="I22" s="332">
        <f>IF('RA Budget'!H55="","",'RA Budget'!H55)</f>
        <v>0</v>
      </c>
      <c r="J22" s="334">
        <f t="shared" si="0"/>
        <v>0</v>
      </c>
      <c r="K22" s="335">
        <f t="shared" si="1"/>
        <v>0</v>
      </c>
      <c r="L22" s="337">
        <f t="shared" si="2"/>
        <v>0</v>
      </c>
      <c r="M22" s="374"/>
      <c r="N22" s="325" t="e">
        <f t="shared" si="3"/>
        <v>#DIV/0!</v>
      </c>
    </row>
    <row r="23" spans="1:32" s="214" customFormat="1" ht="13.5" customHeight="1" x14ac:dyDescent="0.25">
      <c r="A23" s="416" t="str">
        <f>IF('RA Budget'!A56:E56="","",'RA Budget'!A56:E56)</f>
        <v/>
      </c>
      <c r="B23" s="417"/>
      <c r="C23" s="417"/>
      <c r="D23" s="417"/>
      <c r="E23" s="418"/>
      <c r="F23" s="295"/>
      <c r="G23" s="296"/>
      <c r="H23" s="196">
        <f>IF('RA Budget'!H56="","",'RA Budget'!H56)</f>
        <v>0</v>
      </c>
      <c r="I23" s="332">
        <f>IF('RA Budget'!H56="","",'RA Budget'!H56)</f>
        <v>0</v>
      </c>
      <c r="J23" s="334">
        <f t="shared" si="0"/>
        <v>0</v>
      </c>
      <c r="K23" s="335">
        <f t="shared" si="1"/>
        <v>0</v>
      </c>
      <c r="L23" s="337">
        <f t="shared" si="2"/>
        <v>0</v>
      </c>
      <c r="M23" s="374"/>
      <c r="N23" s="325" t="e">
        <f t="shared" si="3"/>
        <v>#DIV/0!</v>
      </c>
    </row>
    <row r="24" spans="1:32" s="214" customFormat="1" ht="13.5" customHeight="1" x14ac:dyDescent="0.25">
      <c r="A24" s="416" t="str">
        <f>IF('RA Budget'!A57:E57="","",'RA Budget'!A57:E57)</f>
        <v/>
      </c>
      <c r="B24" s="417"/>
      <c r="C24" s="417"/>
      <c r="D24" s="417"/>
      <c r="E24" s="418"/>
      <c r="F24" s="295"/>
      <c r="G24" s="296"/>
      <c r="H24" s="196">
        <f>IF('RA Budget'!H57="","",'RA Budget'!H57)</f>
        <v>0</v>
      </c>
      <c r="I24" s="332">
        <f>IF('RA Budget'!H57="","",'RA Budget'!H57)</f>
        <v>0</v>
      </c>
      <c r="J24" s="334">
        <f t="shared" si="0"/>
        <v>0</v>
      </c>
      <c r="K24" s="335">
        <f t="shared" si="1"/>
        <v>0</v>
      </c>
      <c r="L24" s="337">
        <f t="shared" si="2"/>
        <v>0</v>
      </c>
      <c r="M24" s="374"/>
      <c r="N24" s="325" t="e">
        <f t="shared" si="3"/>
        <v>#DIV/0!</v>
      </c>
    </row>
    <row r="25" spans="1:32" ht="13.5" customHeight="1" x14ac:dyDescent="0.25">
      <c r="A25" s="416" t="str">
        <f>IF('RA Budget'!A58:E58="","",'RA Budget'!A58:E58)</f>
        <v/>
      </c>
      <c r="B25" s="417"/>
      <c r="C25" s="417"/>
      <c r="D25" s="417"/>
      <c r="E25" s="418"/>
      <c r="F25" s="294"/>
      <c r="G25" s="296"/>
      <c r="H25" s="196">
        <f>IF('RA Budget'!H58="","",'RA Budget'!H58)</f>
        <v>0</v>
      </c>
      <c r="I25" s="332">
        <f>IF('RA Budget'!H58="","",'RA Budget'!H58)</f>
        <v>0</v>
      </c>
      <c r="J25" s="334">
        <f t="shared" si="0"/>
        <v>0</v>
      </c>
      <c r="K25" s="335">
        <f t="shared" si="1"/>
        <v>0</v>
      </c>
      <c r="L25" s="337">
        <f t="shared" si="2"/>
        <v>0</v>
      </c>
      <c r="M25" s="374"/>
      <c r="N25" s="325" t="e">
        <f t="shared" si="3"/>
        <v>#DIV/0!</v>
      </c>
    </row>
    <row r="26" spans="1:32" ht="13.5" customHeight="1" x14ac:dyDescent="0.25">
      <c r="A26" s="416" t="str">
        <f>IF('RA Budget'!A59:E59="","",'RA Budget'!A59:E59)</f>
        <v/>
      </c>
      <c r="B26" s="417"/>
      <c r="C26" s="417"/>
      <c r="D26" s="417"/>
      <c r="E26" s="418"/>
      <c r="F26" s="294"/>
      <c r="G26" s="296"/>
      <c r="H26" s="196">
        <f>IF('RA Budget'!H59="","",'RA Budget'!H59)</f>
        <v>0</v>
      </c>
      <c r="I26" s="332">
        <f>IF('RA Budget'!H59="","",'RA Budget'!H59)</f>
        <v>0</v>
      </c>
      <c r="J26" s="334">
        <f t="shared" si="0"/>
        <v>0</v>
      </c>
      <c r="K26" s="335">
        <f t="shared" si="1"/>
        <v>0</v>
      </c>
      <c r="L26" s="337">
        <f t="shared" si="2"/>
        <v>0</v>
      </c>
      <c r="M26" s="374"/>
      <c r="N26" s="325" t="e">
        <f t="shared" si="3"/>
        <v>#DIV/0!</v>
      </c>
    </row>
    <row r="27" spans="1:32" ht="13.5" customHeight="1" x14ac:dyDescent="0.25">
      <c r="A27" s="416" t="str">
        <f>IF('RA Budget'!A60:E60="","",'RA Budget'!A60:E60)</f>
        <v/>
      </c>
      <c r="B27" s="417"/>
      <c r="C27" s="417"/>
      <c r="D27" s="417"/>
      <c r="E27" s="418"/>
      <c r="F27" s="294"/>
      <c r="G27" s="296"/>
      <c r="H27" s="196">
        <f>IF('RA Budget'!H60="","",'RA Budget'!H60)</f>
        <v>0</v>
      </c>
      <c r="I27" s="332">
        <f>IF('RA Budget'!H60="","",'RA Budget'!H60)</f>
        <v>0</v>
      </c>
      <c r="J27" s="334">
        <f t="shared" si="0"/>
        <v>0</v>
      </c>
      <c r="K27" s="335">
        <f t="shared" si="1"/>
        <v>0</v>
      </c>
      <c r="L27" s="337">
        <f t="shared" si="2"/>
        <v>0</v>
      </c>
      <c r="M27" s="374"/>
      <c r="N27" s="325" t="e">
        <f t="shared" si="3"/>
        <v>#DIV/0!</v>
      </c>
    </row>
    <row r="28" spans="1:32" ht="13.5" customHeight="1" x14ac:dyDescent="0.25">
      <c r="A28" s="416" t="str">
        <f>IF('RA Budget'!A61:E61="","",'RA Budget'!A61:E61)</f>
        <v/>
      </c>
      <c r="B28" s="417"/>
      <c r="C28" s="417"/>
      <c r="D28" s="417"/>
      <c r="E28" s="418"/>
      <c r="F28" s="294"/>
      <c r="G28" s="296"/>
      <c r="H28" s="196">
        <f>IF('RA Budget'!H61="","",'RA Budget'!H61)</f>
        <v>0</v>
      </c>
      <c r="I28" s="332">
        <f>IF('RA Budget'!H61="","",'RA Budget'!H61)</f>
        <v>0</v>
      </c>
      <c r="J28" s="334">
        <f t="shared" si="0"/>
        <v>0</v>
      </c>
      <c r="K28" s="335">
        <f t="shared" si="1"/>
        <v>0</v>
      </c>
      <c r="L28" s="337">
        <f t="shared" si="2"/>
        <v>0</v>
      </c>
      <c r="M28" s="374"/>
      <c r="N28" s="325" t="e">
        <f t="shared" si="3"/>
        <v>#DIV/0!</v>
      </c>
    </row>
    <row r="29" spans="1:32" ht="13.5" customHeight="1" x14ac:dyDescent="0.25">
      <c r="A29" s="416" t="str">
        <f>IF('RA Budget'!A62:E62="","",'RA Budget'!A62:E62)</f>
        <v/>
      </c>
      <c r="B29" s="417"/>
      <c r="C29" s="417"/>
      <c r="D29" s="417"/>
      <c r="E29" s="418"/>
      <c r="F29" s="294"/>
      <c r="G29" s="296"/>
      <c r="H29" s="196">
        <f>IF('RA Budget'!H62="","",'RA Budget'!H62)</f>
        <v>0</v>
      </c>
      <c r="I29" s="332">
        <f>IF('RA Budget'!H62="","",'RA Budget'!H62)</f>
        <v>0</v>
      </c>
      <c r="J29" s="334">
        <f t="shared" si="0"/>
        <v>0</v>
      </c>
      <c r="K29" s="335">
        <f t="shared" si="1"/>
        <v>0</v>
      </c>
      <c r="L29" s="337">
        <f t="shared" si="2"/>
        <v>0</v>
      </c>
      <c r="M29" s="374"/>
      <c r="N29" s="325" t="e">
        <f t="shared" si="3"/>
        <v>#DIV/0!</v>
      </c>
    </row>
    <row r="30" spans="1:32" ht="13.5" customHeight="1" x14ac:dyDescent="0.25">
      <c r="A30" s="416" t="str">
        <f>IF('RA Budget'!A63:E63="","",'RA Budget'!A63:E63)</f>
        <v/>
      </c>
      <c r="B30" s="417"/>
      <c r="C30" s="417"/>
      <c r="D30" s="417"/>
      <c r="E30" s="418"/>
      <c r="F30" s="294"/>
      <c r="G30" s="296"/>
      <c r="H30" s="196">
        <f>IF('RA Budget'!H63="","",'RA Budget'!H63)</f>
        <v>0</v>
      </c>
      <c r="I30" s="332">
        <f>IF('RA Budget'!H63="","",'RA Budget'!H63)</f>
        <v>0</v>
      </c>
      <c r="J30" s="334">
        <f t="shared" si="0"/>
        <v>0</v>
      </c>
      <c r="K30" s="335">
        <f t="shared" si="1"/>
        <v>0</v>
      </c>
      <c r="L30" s="337">
        <f t="shared" si="2"/>
        <v>0</v>
      </c>
      <c r="M30" s="374"/>
      <c r="N30" s="325" t="e">
        <f t="shared" si="3"/>
        <v>#DIV/0!</v>
      </c>
    </row>
    <row r="31" spans="1:32" ht="13.5" customHeight="1" x14ac:dyDescent="0.25">
      <c r="A31" s="416" t="str">
        <f>IF('RA Budget'!A64:E64="","",'RA Budget'!A64:E64)</f>
        <v/>
      </c>
      <c r="B31" s="417"/>
      <c r="C31" s="417"/>
      <c r="D31" s="417"/>
      <c r="E31" s="418"/>
      <c r="F31" s="294"/>
      <c r="G31" s="296"/>
      <c r="H31" s="196">
        <f>IF('RA Budget'!H64="","",'RA Budget'!H64)</f>
        <v>0</v>
      </c>
      <c r="I31" s="332">
        <f>IF('RA Budget'!H64="","",'RA Budget'!H64)</f>
        <v>0</v>
      </c>
      <c r="J31" s="334">
        <f t="shared" si="0"/>
        <v>0</v>
      </c>
      <c r="K31" s="335">
        <f t="shared" si="1"/>
        <v>0</v>
      </c>
      <c r="L31" s="337">
        <f t="shared" si="2"/>
        <v>0</v>
      </c>
      <c r="M31" s="374"/>
      <c r="N31" s="325" t="e">
        <f t="shared" si="3"/>
        <v>#DIV/0!</v>
      </c>
    </row>
    <row r="32" spans="1:32" ht="13.5" customHeight="1" x14ac:dyDescent="0.25">
      <c r="A32" s="416" t="str">
        <f>IF('RA Budget'!A65:E65="","",'RA Budget'!A65:E65)</f>
        <v/>
      </c>
      <c r="B32" s="417"/>
      <c r="C32" s="417"/>
      <c r="D32" s="417"/>
      <c r="E32" s="418"/>
      <c r="F32" s="294"/>
      <c r="G32" s="296"/>
      <c r="H32" s="196">
        <f>IF('RA Budget'!H65="","",'RA Budget'!H65)</f>
        <v>0</v>
      </c>
      <c r="I32" s="332">
        <f>IF('RA Budget'!H65="","",'RA Budget'!H65)</f>
        <v>0</v>
      </c>
      <c r="J32" s="334">
        <f t="shared" si="0"/>
        <v>0</v>
      </c>
      <c r="K32" s="335">
        <f t="shared" si="1"/>
        <v>0</v>
      </c>
      <c r="L32" s="337">
        <f t="shared" si="2"/>
        <v>0</v>
      </c>
      <c r="M32" s="374"/>
      <c r="N32" s="325" t="e">
        <f t="shared" si="3"/>
        <v>#DIV/0!</v>
      </c>
    </row>
    <row r="33" spans="1:14" s="215" customFormat="1" ht="13.5" customHeight="1" x14ac:dyDescent="0.25">
      <c r="A33" s="416" t="str">
        <f>IF('RA Budget'!A66:E66="","",'RA Budget'!A66:E66)</f>
        <v/>
      </c>
      <c r="B33" s="417"/>
      <c r="C33" s="417"/>
      <c r="D33" s="417"/>
      <c r="E33" s="418"/>
      <c r="F33" s="297"/>
      <c r="G33" s="298"/>
      <c r="H33" s="196">
        <f>IF('RA Budget'!H66="","",'RA Budget'!H66)</f>
        <v>0</v>
      </c>
      <c r="I33" s="332">
        <f>IF('RA Budget'!H66="","",'RA Budget'!H66)</f>
        <v>0</v>
      </c>
      <c r="J33" s="334">
        <f t="shared" si="0"/>
        <v>0</v>
      </c>
      <c r="K33" s="335">
        <f t="shared" si="1"/>
        <v>0</v>
      </c>
      <c r="L33" s="337">
        <f t="shared" si="2"/>
        <v>0</v>
      </c>
      <c r="M33" s="374"/>
      <c r="N33" s="325" t="e">
        <f t="shared" si="3"/>
        <v>#DIV/0!</v>
      </c>
    </row>
    <row r="34" spans="1:14" s="215" customFormat="1" ht="13.5" customHeight="1" x14ac:dyDescent="0.25">
      <c r="A34" s="416" t="str">
        <f>IF('RA Budget'!A67:E67="","",'RA Budget'!A67:E67)</f>
        <v/>
      </c>
      <c r="B34" s="417"/>
      <c r="C34" s="417"/>
      <c r="D34" s="417"/>
      <c r="E34" s="418"/>
      <c r="F34" s="298"/>
      <c r="G34" s="296"/>
      <c r="H34" s="196">
        <f>IF('RA Budget'!H67="","",'RA Budget'!H67)</f>
        <v>0</v>
      </c>
      <c r="I34" s="332">
        <f>IF('RA Budget'!H67="","",'RA Budget'!H67)</f>
        <v>0</v>
      </c>
      <c r="J34" s="334">
        <f t="shared" si="0"/>
        <v>0</v>
      </c>
      <c r="K34" s="335">
        <f t="shared" si="1"/>
        <v>0</v>
      </c>
      <c r="L34" s="337">
        <f t="shared" si="2"/>
        <v>0</v>
      </c>
      <c r="M34" s="374"/>
      <c r="N34" s="325" t="e">
        <f t="shared" si="3"/>
        <v>#DIV/0!</v>
      </c>
    </row>
    <row r="35" spans="1:14" s="215" customFormat="1" ht="13.5" customHeight="1" x14ac:dyDescent="0.25">
      <c r="A35" s="416" t="str">
        <f>IF('RA Budget'!A68:E68="","",'RA Budget'!A68:E68)</f>
        <v/>
      </c>
      <c r="B35" s="417"/>
      <c r="C35" s="417"/>
      <c r="D35" s="417"/>
      <c r="E35" s="418"/>
      <c r="F35" s="294"/>
      <c r="G35" s="296"/>
      <c r="H35" s="196">
        <f>IF('RA Budget'!H68="","",'RA Budget'!H68)</f>
        <v>0</v>
      </c>
      <c r="I35" s="332">
        <f>IF('RA Budget'!H68="","",'RA Budget'!H68)</f>
        <v>0</v>
      </c>
      <c r="J35" s="334">
        <f t="shared" si="0"/>
        <v>0</v>
      </c>
      <c r="K35" s="335">
        <f t="shared" si="1"/>
        <v>0</v>
      </c>
      <c r="L35" s="337">
        <f t="shared" si="2"/>
        <v>0</v>
      </c>
      <c r="M35" s="374"/>
      <c r="N35" s="325" t="e">
        <f t="shared" si="3"/>
        <v>#DIV/0!</v>
      </c>
    </row>
    <row r="36" spans="1:14" s="215" customFormat="1" ht="13.5" customHeight="1" x14ac:dyDescent="0.25">
      <c r="A36" s="416" t="str">
        <f>IF('RA Budget'!A69:E69="","",'RA Budget'!A69:E69)</f>
        <v/>
      </c>
      <c r="B36" s="417"/>
      <c r="C36" s="417"/>
      <c r="D36" s="417"/>
      <c r="E36" s="418"/>
      <c r="F36" s="319"/>
      <c r="G36" s="296"/>
      <c r="H36" s="196">
        <f>IF('RA Budget'!H69="","",'RA Budget'!H69)</f>
        <v>0</v>
      </c>
      <c r="I36" s="332">
        <f>IF('RA Budget'!H69="","",'RA Budget'!H69)</f>
        <v>0</v>
      </c>
      <c r="J36" s="334">
        <f t="shared" si="0"/>
        <v>0</v>
      </c>
      <c r="K36" s="335">
        <f t="shared" si="1"/>
        <v>0</v>
      </c>
      <c r="L36" s="337">
        <f t="shared" si="2"/>
        <v>0</v>
      </c>
      <c r="M36" s="374"/>
      <c r="N36" s="325" t="e">
        <f t="shared" si="3"/>
        <v>#DIV/0!</v>
      </c>
    </row>
    <row r="37" spans="1:14" s="215" customFormat="1" ht="13.5" customHeight="1" x14ac:dyDescent="0.25">
      <c r="A37" s="416" t="str">
        <f>IF('RA Budget'!A70:E70="","",'RA Budget'!A70:E70)</f>
        <v/>
      </c>
      <c r="B37" s="417"/>
      <c r="C37" s="417"/>
      <c r="D37" s="417"/>
      <c r="E37" s="418"/>
      <c r="F37" s="320"/>
      <c r="G37" s="296"/>
      <c r="H37" s="196">
        <f>IF('RA Budget'!H70="","",'RA Budget'!H70)</f>
        <v>0</v>
      </c>
      <c r="I37" s="332">
        <f>IF('RA Budget'!H70="","",'RA Budget'!H70)</f>
        <v>0</v>
      </c>
      <c r="J37" s="334">
        <f t="shared" si="0"/>
        <v>0</v>
      </c>
      <c r="K37" s="335">
        <f t="shared" si="1"/>
        <v>0</v>
      </c>
      <c r="L37" s="337">
        <f t="shared" si="2"/>
        <v>0</v>
      </c>
      <c r="M37" s="374"/>
      <c r="N37" s="325" t="e">
        <f t="shared" si="3"/>
        <v>#DIV/0!</v>
      </c>
    </row>
    <row r="38" spans="1:14" s="215" customFormat="1" ht="13.5" customHeight="1" x14ac:dyDescent="0.25">
      <c r="A38" s="416" t="str">
        <f>IF('RA Budget'!A71:E71="","",'RA Budget'!A71:E71)</f>
        <v/>
      </c>
      <c r="B38" s="417"/>
      <c r="C38" s="417"/>
      <c r="D38" s="417"/>
      <c r="E38" s="418"/>
      <c r="F38" s="294"/>
      <c r="G38" s="296"/>
      <c r="H38" s="196">
        <f>IF('RA Budget'!H71="","",'RA Budget'!H71)</f>
        <v>0</v>
      </c>
      <c r="I38" s="332">
        <f>IF('RA Budget'!H71="","",'RA Budget'!H71)</f>
        <v>0</v>
      </c>
      <c r="J38" s="334">
        <f t="shared" si="0"/>
        <v>0</v>
      </c>
      <c r="K38" s="335">
        <f t="shared" si="1"/>
        <v>0</v>
      </c>
      <c r="L38" s="337">
        <f t="shared" si="2"/>
        <v>0</v>
      </c>
      <c r="M38" s="374"/>
      <c r="N38" s="325" t="e">
        <f t="shared" si="3"/>
        <v>#DIV/0!</v>
      </c>
    </row>
    <row r="39" spans="1:14" s="215" customFormat="1" ht="13.5" customHeight="1" x14ac:dyDescent="0.25">
      <c r="A39" s="416" t="str">
        <f>IF('RA Budget'!A72:E72="","",'RA Budget'!A72:E72)</f>
        <v/>
      </c>
      <c r="B39" s="417"/>
      <c r="C39" s="417"/>
      <c r="D39" s="417"/>
      <c r="E39" s="418"/>
      <c r="F39" s="294"/>
      <c r="G39" s="296"/>
      <c r="H39" s="196">
        <f>IF('RA Budget'!H72="","",'RA Budget'!H72)</f>
        <v>0</v>
      </c>
      <c r="I39" s="332">
        <f>IF('RA Budget'!H72="","",'RA Budget'!H72)</f>
        <v>0</v>
      </c>
      <c r="J39" s="334">
        <f t="shared" si="0"/>
        <v>0</v>
      </c>
      <c r="K39" s="335">
        <f t="shared" si="1"/>
        <v>0</v>
      </c>
      <c r="L39" s="337">
        <f t="shared" si="2"/>
        <v>0</v>
      </c>
      <c r="M39" s="374"/>
      <c r="N39" s="325" t="e">
        <f t="shared" si="3"/>
        <v>#DIV/0!</v>
      </c>
    </row>
    <row r="40" spans="1:14" s="215" customFormat="1" ht="13.5" customHeight="1" x14ac:dyDescent="0.25">
      <c r="A40" s="416" t="str">
        <f>IF('RA Budget'!A73:E73="","",'RA Budget'!A73:E73)</f>
        <v/>
      </c>
      <c r="B40" s="417"/>
      <c r="C40" s="417"/>
      <c r="D40" s="417"/>
      <c r="E40" s="418"/>
      <c r="F40" s="294"/>
      <c r="G40" s="296"/>
      <c r="H40" s="196">
        <f>IF('RA Budget'!H73="","",'RA Budget'!H73)</f>
        <v>0</v>
      </c>
      <c r="I40" s="332">
        <f>IF('RA Budget'!H73="","",'RA Budget'!H73)</f>
        <v>0</v>
      </c>
      <c r="J40" s="334">
        <f t="shared" si="0"/>
        <v>0</v>
      </c>
      <c r="K40" s="335">
        <f t="shared" si="1"/>
        <v>0</v>
      </c>
      <c r="L40" s="337">
        <f t="shared" si="2"/>
        <v>0</v>
      </c>
      <c r="M40" s="374"/>
      <c r="N40" s="325" t="e">
        <f t="shared" si="3"/>
        <v>#DIV/0!</v>
      </c>
    </row>
    <row r="41" spans="1:14" s="235" customFormat="1" ht="13.5" customHeight="1" x14ac:dyDescent="0.25">
      <c r="A41" s="419" t="s">
        <v>208</v>
      </c>
      <c r="B41" s="419"/>
      <c r="C41" s="419"/>
      <c r="D41" s="419"/>
      <c r="E41" s="564"/>
      <c r="F41" s="294"/>
      <c r="G41" s="296"/>
      <c r="H41" s="196">
        <v>0</v>
      </c>
      <c r="I41" s="332">
        <f t="shared" ref="I41:I44" si="4">ROUND(SUM(F41:G41),2)</f>
        <v>0</v>
      </c>
      <c r="J41" s="334">
        <f t="shared" si="0"/>
        <v>0</v>
      </c>
      <c r="K41" s="335">
        <f t="shared" si="1"/>
        <v>0</v>
      </c>
      <c r="L41" s="337">
        <f t="shared" si="2"/>
        <v>0</v>
      </c>
      <c r="M41" s="374"/>
      <c r="N41" s="325" t="e">
        <f t="shared" si="3"/>
        <v>#DIV/0!</v>
      </c>
    </row>
    <row r="42" spans="1:14" s="235" customFormat="1" ht="13.5" customHeight="1" x14ac:dyDescent="0.25">
      <c r="A42" s="419" t="s">
        <v>208</v>
      </c>
      <c r="B42" s="419"/>
      <c r="C42" s="419"/>
      <c r="D42" s="419"/>
      <c r="E42" s="564"/>
      <c r="F42" s="294"/>
      <c r="G42" s="296"/>
      <c r="H42" s="196">
        <v>0</v>
      </c>
      <c r="I42" s="332">
        <f t="shared" si="4"/>
        <v>0</v>
      </c>
      <c r="J42" s="334">
        <f t="shared" si="0"/>
        <v>0</v>
      </c>
      <c r="K42" s="335">
        <f t="shared" si="1"/>
        <v>0</v>
      </c>
      <c r="L42" s="337">
        <f t="shared" si="2"/>
        <v>0</v>
      </c>
      <c r="M42" s="374"/>
      <c r="N42" s="325" t="e">
        <f t="shared" si="3"/>
        <v>#DIV/0!</v>
      </c>
    </row>
    <row r="43" spans="1:14" s="235" customFormat="1" ht="13.5" customHeight="1" x14ac:dyDescent="0.25">
      <c r="A43" s="419" t="s">
        <v>208</v>
      </c>
      <c r="B43" s="419"/>
      <c r="C43" s="419"/>
      <c r="D43" s="419"/>
      <c r="E43" s="564"/>
      <c r="F43" s="294"/>
      <c r="G43" s="296"/>
      <c r="H43" s="196">
        <v>0</v>
      </c>
      <c r="I43" s="332">
        <f t="shared" si="4"/>
        <v>0</v>
      </c>
      <c r="J43" s="334">
        <f t="shared" si="0"/>
        <v>0</v>
      </c>
      <c r="K43" s="335">
        <f t="shared" si="1"/>
        <v>0</v>
      </c>
      <c r="L43" s="337">
        <f t="shared" si="2"/>
        <v>0</v>
      </c>
      <c r="M43" s="374"/>
      <c r="N43" s="325" t="e">
        <f t="shared" si="3"/>
        <v>#DIV/0!</v>
      </c>
    </row>
    <row r="44" spans="1:14" s="235" customFormat="1" ht="13.5" customHeight="1" thickBot="1" x14ac:dyDescent="0.3">
      <c r="A44" s="419" t="s">
        <v>208</v>
      </c>
      <c r="B44" s="419"/>
      <c r="C44" s="419"/>
      <c r="D44" s="419"/>
      <c r="E44" s="420"/>
      <c r="F44" s="299"/>
      <c r="G44" s="299"/>
      <c r="H44" s="327">
        <v>0</v>
      </c>
      <c r="I44" s="285">
        <f t="shared" si="4"/>
        <v>0</v>
      </c>
      <c r="J44" s="328">
        <f t="shared" si="0"/>
        <v>0</v>
      </c>
      <c r="K44" s="286">
        <f t="shared" si="1"/>
        <v>0</v>
      </c>
      <c r="L44" s="310">
        <f t="shared" si="2"/>
        <v>0</v>
      </c>
      <c r="M44" s="375"/>
      <c r="N44" s="287" t="e">
        <f t="shared" si="3"/>
        <v>#DIV/0!</v>
      </c>
    </row>
    <row r="45" spans="1:14" ht="16.5" thickBot="1" x14ac:dyDescent="0.3">
      <c r="A45" s="571" t="s">
        <v>39</v>
      </c>
      <c r="B45" s="572"/>
      <c r="C45" s="572"/>
      <c r="D45" s="572"/>
      <c r="E45" s="573"/>
      <c r="F45" s="77">
        <f>ROUND(SUM(F16:F40),2)</f>
        <v>0</v>
      </c>
      <c r="G45" s="77">
        <f>SUM(G16:G40)</f>
        <v>0</v>
      </c>
      <c r="H45" s="197">
        <f>SUM(H16:H40)</f>
        <v>0</v>
      </c>
      <c r="I45" s="280">
        <f>SUM(I16:I40)</f>
        <v>0</v>
      </c>
      <c r="J45" s="301">
        <f>SUM(J16:J44)</f>
        <v>0</v>
      </c>
      <c r="K45" s="281">
        <f>SUM(K16:K40)</f>
        <v>0</v>
      </c>
      <c r="L45" s="312">
        <f>SUM(L16:L40)</f>
        <v>0</v>
      </c>
      <c r="M45" s="336"/>
      <c r="N45" s="282" t="e">
        <f>SUM(N16:N40)</f>
        <v>#DIV/0!</v>
      </c>
    </row>
    <row r="46" spans="1:14" ht="15.75" thickBot="1" x14ac:dyDescent="0.3">
      <c r="A46" s="235"/>
      <c r="C46" s="235"/>
      <c r="D46" s="235"/>
      <c r="E46" s="235"/>
      <c r="F46" s="235"/>
      <c r="G46" s="235"/>
      <c r="H46" s="235"/>
      <c r="I46" s="235"/>
      <c r="J46" s="235"/>
      <c r="K46" s="235"/>
      <c r="L46" s="235"/>
      <c r="M46" s="235"/>
    </row>
    <row r="47" spans="1:14" s="235" customFormat="1" ht="16.5" thickBot="1" x14ac:dyDescent="0.3">
      <c r="A47" s="421" t="s">
        <v>63</v>
      </c>
      <c r="B47" s="422"/>
      <c r="C47" s="422"/>
      <c r="D47" s="422"/>
      <c r="E47" s="423"/>
      <c r="F47" s="291"/>
      <c r="G47" s="269"/>
      <c r="H47" s="266">
        <f>'RA Budget'!F76</f>
        <v>0</v>
      </c>
      <c r="I47" s="267">
        <f>SUM(F47:G47)</f>
        <v>0</v>
      </c>
      <c r="J47" s="268">
        <f>H47-I47</f>
        <v>0</v>
      </c>
    </row>
    <row r="48" spans="1:14" s="235" customFormat="1" ht="15.75" thickBot="1" x14ac:dyDescent="0.3"/>
    <row r="49" spans="1:14" ht="16.5" customHeight="1" thickBot="1" x14ac:dyDescent="0.3">
      <c r="A49" s="235"/>
      <c r="B49" s="235"/>
      <c r="C49" s="235"/>
      <c r="D49" s="235"/>
      <c r="E49" s="235"/>
      <c r="F49" s="427" t="s">
        <v>51</v>
      </c>
      <c r="G49" s="428"/>
      <c r="H49" s="35"/>
      <c r="I49" s="235"/>
      <c r="J49" s="235"/>
      <c r="K49" s="235"/>
      <c r="L49" s="235"/>
      <c r="M49" s="235"/>
      <c r="N49" s="561" t="s">
        <v>207</v>
      </c>
    </row>
    <row r="50" spans="1:14" ht="16.5" customHeight="1" thickBot="1" x14ac:dyDescent="0.3">
      <c r="A50" s="413" t="s">
        <v>36</v>
      </c>
      <c r="B50" s="414"/>
      <c r="C50" s="414"/>
      <c r="D50" s="414"/>
      <c r="E50" s="415"/>
      <c r="F50" s="56" t="s">
        <v>41</v>
      </c>
      <c r="G50" s="56" t="s">
        <v>28</v>
      </c>
      <c r="H50" s="55" t="s">
        <v>76</v>
      </c>
      <c r="I50" s="359" t="s">
        <v>40</v>
      </c>
      <c r="J50" s="55" t="s">
        <v>53</v>
      </c>
      <c r="K50" s="55" t="s">
        <v>42</v>
      </c>
      <c r="L50" s="359" t="s">
        <v>78</v>
      </c>
      <c r="M50" s="57" t="s">
        <v>72</v>
      </c>
      <c r="N50" s="563"/>
    </row>
    <row r="51" spans="1:14" ht="15.75" x14ac:dyDescent="0.25">
      <c r="A51" s="568" t="str">
        <f>IF(+'RA Budget'!A79:E79="","",'RA Budget'!A79:E79)</f>
        <v/>
      </c>
      <c r="B51" s="569"/>
      <c r="C51" s="569"/>
      <c r="D51" s="569"/>
      <c r="E51" s="570"/>
      <c r="F51" s="338"/>
      <c r="G51" s="338"/>
      <c r="H51" s="283">
        <f>IF('RA Budget'!H79="","",'RA Budget'!H79)</f>
        <v>0</v>
      </c>
      <c r="I51" s="339">
        <f>IF('RA Budget'!I79="","",'RA Budget'!I79)</f>
        <v>0</v>
      </c>
      <c r="J51" s="340">
        <f t="shared" ref="J51:J56" si="5">ROUND(I51-H51,2)</f>
        <v>0</v>
      </c>
      <c r="K51" s="341">
        <f t="shared" ref="K51:K56" si="6">ROUND(F51/1.2,2)</f>
        <v>0</v>
      </c>
      <c r="L51" s="342">
        <f t="shared" ref="L51:L56" si="7">ROUND(K51+G51,2)</f>
        <v>0</v>
      </c>
      <c r="M51" s="369"/>
      <c r="N51" s="259" t="e">
        <f t="shared" ref="N51:N56" si="8">ROUND(L51/G$12,2)</f>
        <v>#DIV/0!</v>
      </c>
    </row>
    <row r="52" spans="1:14" ht="15.75" x14ac:dyDescent="0.25">
      <c r="A52" s="401" t="str">
        <f>IF(+'RA Budget'!A80:E80="","",'RA Budget'!A80:E80)</f>
        <v/>
      </c>
      <c r="B52" s="402"/>
      <c r="C52" s="402"/>
      <c r="D52" s="402"/>
      <c r="E52" s="403"/>
      <c r="F52" s="294"/>
      <c r="G52" s="294"/>
      <c r="H52" s="199">
        <f>IF('RA Budget'!H80="","",'RA Budget'!H80)</f>
        <v>0</v>
      </c>
      <c r="I52" s="98">
        <f>IF('RA Budget'!I80="","",'RA Budget'!I80)</f>
        <v>0</v>
      </c>
      <c r="J52" s="303">
        <f t="shared" si="5"/>
        <v>0</v>
      </c>
      <c r="K52" s="86">
        <f t="shared" si="6"/>
        <v>0</v>
      </c>
      <c r="L52" s="311">
        <f t="shared" si="7"/>
        <v>0</v>
      </c>
      <c r="M52" s="370"/>
      <c r="N52" s="325" t="e">
        <f t="shared" si="8"/>
        <v>#DIV/0!</v>
      </c>
    </row>
    <row r="53" spans="1:14" ht="15.75" x14ac:dyDescent="0.25">
      <c r="A53" s="401" t="str">
        <f>IF(+'RA Budget'!A81:E81="","",'RA Budget'!A81:E81)</f>
        <v/>
      </c>
      <c r="B53" s="402"/>
      <c r="C53" s="402"/>
      <c r="D53" s="402"/>
      <c r="E53" s="403"/>
      <c r="F53" s="347"/>
      <c r="G53" s="347"/>
      <c r="H53" s="284">
        <f>IF('RA Budget'!H81="","",'RA Budget'!H81)</f>
        <v>0</v>
      </c>
      <c r="I53" s="348">
        <f>IF('RA Budget'!I81="","",'RA Budget'!I81)</f>
        <v>0</v>
      </c>
      <c r="J53" s="349">
        <f t="shared" si="5"/>
        <v>0</v>
      </c>
      <c r="K53" s="350">
        <f t="shared" si="6"/>
        <v>0</v>
      </c>
      <c r="L53" s="351">
        <f t="shared" si="7"/>
        <v>0</v>
      </c>
      <c r="M53" s="371"/>
      <c r="N53" s="323" t="e">
        <f t="shared" si="8"/>
        <v>#DIV/0!</v>
      </c>
    </row>
    <row r="54" spans="1:14" ht="15.75" x14ac:dyDescent="0.25">
      <c r="A54" s="401" t="str">
        <f>IF(+'RA Budget'!A82:E82="","",'RA Budget'!A82:E82)</f>
        <v/>
      </c>
      <c r="B54" s="402"/>
      <c r="C54" s="402"/>
      <c r="D54" s="402"/>
      <c r="E54" s="403"/>
      <c r="F54" s="294"/>
      <c r="G54" s="294"/>
      <c r="H54" s="199">
        <f>IF('RA Budget'!H82="","",'RA Budget'!H82)</f>
        <v>0</v>
      </c>
      <c r="I54" s="98">
        <f>IF('RA Budget'!I82="","",'RA Budget'!I82)</f>
        <v>0</v>
      </c>
      <c r="J54" s="303">
        <f t="shared" si="5"/>
        <v>0</v>
      </c>
      <c r="K54" s="86">
        <f t="shared" si="6"/>
        <v>0</v>
      </c>
      <c r="L54" s="311">
        <f t="shared" si="7"/>
        <v>0</v>
      </c>
      <c r="M54" s="370"/>
      <c r="N54" s="325" t="e">
        <f t="shared" si="8"/>
        <v>#DIV/0!</v>
      </c>
    </row>
    <row r="55" spans="1:14" ht="15.75" x14ac:dyDescent="0.25">
      <c r="A55" s="401" t="str">
        <f>IF(+'RA Budget'!A83:E83="","",'RA Budget'!A83:E83)</f>
        <v/>
      </c>
      <c r="B55" s="402"/>
      <c r="C55" s="402"/>
      <c r="D55" s="402"/>
      <c r="E55" s="403"/>
      <c r="F55" s="294"/>
      <c r="G55" s="294"/>
      <c r="H55" s="199">
        <f>IF('RA Budget'!H83="","",'RA Budget'!H83)</f>
        <v>0</v>
      </c>
      <c r="I55" s="98">
        <f>IF('RA Budget'!I83="","",'RA Budget'!I83)</f>
        <v>0</v>
      </c>
      <c r="J55" s="303">
        <f t="shared" si="5"/>
        <v>0</v>
      </c>
      <c r="K55" s="86">
        <f t="shared" si="6"/>
        <v>0</v>
      </c>
      <c r="L55" s="311">
        <f t="shared" si="7"/>
        <v>0</v>
      </c>
      <c r="M55" s="370"/>
      <c r="N55" s="325" t="e">
        <f t="shared" si="8"/>
        <v>#DIV/0!</v>
      </c>
    </row>
    <row r="56" spans="1:14" ht="16.5" thickBot="1" x14ac:dyDescent="0.3">
      <c r="A56" s="565" t="str">
        <f>IF(+'RA Budget'!A84:E84="","",'RA Budget'!A84:E84)</f>
        <v/>
      </c>
      <c r="B56" s="566"/>
      <c r="C56" s="566"/>
      <c r="D56" s="566"/>
      <c r="E56" s="567"/>
      <c r="F56" s="347"/>
      <c r="G56" s="347"/>
      <c r="H56" s="343">
        <f>IF('RA Budget'!H84="","",'RA Budget'!H84)</f>
        <v>0</v>
      </c>
      <c r="I56" s="344">
        <f>IF('RA Budget'!I84="","",'RA Budget'!I84)</f>
        <v>0</v>
      </c>
      <c r="J56" s="345">
        <f t="shared" si="5"/>
        <v>0</v>
      </c>
      <c r="K56" s="218">
        <f t="shared" si="6"/>
        <v>0</v>
      </c>
      <c r="L56" s="346">
        <f t="shared" si="7"/>
        <v>0</v>
      </c>
      <c r="M56" s="371"/>
      <c r="N56" s="287" t="e">
        <f t="shared" si="8"/>
        <v>#DIV/0!</v>
      </c>
    </row>
    <row r="57" spans="1:14" ht="16.5" customHeight="1" thickBot="1" x14ac:dyDescent="0.3">
      <c r="A57" s="590" t="s">
        <v>40</v>
      </c>
      <c r="B57" s="591"/>
      <c r="C57" s="591"/>
      <c r="D57" s="591"/>
      <c r="E57" s="592"/>
      <c r="F57" s="289">
        <f t="shared" ref="F57:L57" si="9">SUM(F51:F56)</f>
        <v>0</v>
      </c>
      <c r="G57" s="290">
        <f t="shared" si="9"/>
        <v>0</v>
      </c>
      <c r="H57" s="201">
        <f t="shared" si="9"/>
        <v>0</v>
      </c>
      <c r="I57" s="274">
        <f t="shared" si="9"/>
        <v>0</v>
      </c>
      <c r="J57" s="302">
        <f t="shared" si="9"/>
        <v>0</v>
      </c>
      <c r="K57" s="60">
        <f t="shared" si="9"/>
        <v>0</v>
      </c>
      <c r="L57" s="274">
        <f t="shared" si="9"/>
        <v>0</v>
      </c>
      <c r="M57" s="304"/>
      <c r="N57" s="276" t="e">
        <f>SUM(N51:N56)</f>
        <v>#DIV/0!</v>
      </c>
    </row>
    <row r="58" spans="1:14" ht="15.75" thickBot="1" x14ac:dyDescent="0.3">
      <c r="A58" s="235"/>
      <c r="B58" s="235"/>
      <c r="C58" s="235"/>
      <c r="D58" s="235"/>
      <c r="E58" s="235"/>
      <c r="F58" s="235"/>
      <c r="G58" s="235"/>
      <c r="H58" s="235"/>
      <c r="I58" s="235"/>
      <c r="J58" s="235"/>
      <c r="K58" s="235"/>
      <c r="L58" s="235"/>
      <c r="M58" s="235"/>
    </row>
    <row r="59" spans="1:14" ht="15.75" thickBot="1" x14ac:dyDescent="0.3">
      <c r="A59" s="235"/>
      <c r="B59" s="235"/>
      <c r="C59" s="235"/>
      <c r="D59" s="235"/>
      <c r="E59" s="235"/>
      <c r="F59" s="235"/>
      <c r="G59" s="407" t="s">
        <v>77</v>
      </c>
      <c r="H59" s="408"/>
      <c r="I59" s="407" t="s">
        <v>51</v>
      </c>
      <c r="J59" s="408"/>
      <c r="K59" s="30" t="s">
        <v>53</v>
      </c>
      <c r="L59" s="409"/>
      <c r="M59" s="391"/>
    </row>
    <row r="60" spans="1:14" ht="16.5" customHeight="1" thickBot="1" x14ac:dyDescent="0.35">
      <c r="A60" s="384" t="s">
        <v>184</v>
      </c>
      <c r="B60" s="385"/>
      <c r="C60" s="385"/>
      <c r="D60" s="385"/>
      <c r="E60" s="385"/>
      <c r="F60" s="386"/>
      <c r="G60" s="593">
        <f>+'RA Budget'!G89:G89</f>
        <v>0</v>
      </c>
      <c r="H60" s="594"/>
      <c r="I60" s="595">
        <f>L57-L45</f>
        <v>0</v>
      </c>
      <c r="J60" s="596"/>
      <c r="K60" s="300">
        <f>I60-G60</f>
        <v>0</v>
      </c>
      <c r="L60" s="587" t="str">
        <f>IF(K60&lt;0, "Overspent, Why?", "Within Budget")</f>
        <v>Within Budget</v>
      </c>
      <c r="M60" s="588"/>
    </row>
    <row r="61" spans="1:14" ht="15.75" thickBot="1" x14ac:dyDescent="0.3">
      <c r="A61" s="235"/>
      <c r="B61" s="235"/>
      <c r="C61" s="235"/>
      <c r="D61" s="235"/>
      <c r="E61" s="235"/>
      <c r="F61" s="235"/>
      <c r="G61" s="235"/>
      <c r="H61" s="235"/>
      <c r="I61" s="235"/>
      <c r="J61" s="235"/>
      <c r="K61" s="235"/>
      <c r="L61" s="235"/>
      <c r="M61" s="235"/>
    </row>
    <row r="62" spans="1:14" x14ac:dyDescent="0.25">
      <c r="A62" s="574" t="s">
        <v>210</v>
      </c>
      <c r="B62" s="575"/>
      <c r="C62" s="575"/>
      <c r="D62" s="575"/>
      <c r="E62" s="575"/>
      <c r="F62" s="575"/>
      <c r="G62" s="575"/>
      <c r="H62" s="575"/>
      <c r="I62" s="575"/>
      <c r="J62" s="575"/>
      <c r="K62" s="575"/>
      <c r="L62" s="575"/>
      <c r="M62" s="576"/>
    </row>
    <row r="63" spans="1:14" x14ac:dyDescent="0.25">
      <c r="A63" s="577"/>
      <c r="B63" s="578"/>
      <c r="C63" s="578"/>
      <c r="D63" s="578"/>
      <c r="E63" s="578"/>
      <c r="F63" s="578"/>
      <c r="G63" s="578"/>
      <c r="H63" s="578"/>
      <c r="I63" s="578"/>
      <c r="J63" s="578"/>
      <c r="K63" s="578"/>
      <c r="L63" s="578"/>
      <c r="M63" s="579"/>
    </row>
    <row r="64" spans="1:14" x14ac:dyDescent="0.25">
      <c r="A64" s="577"/>
      <c r="B64" s="578"/>
      <c r="C64" s="578"/>
      <c r="D64" s="578"/>
      <c r="E64" s="578"/>
      <c r="F64" s="578"/>
      <c r="G64" s="578"/>
      <c r="H64" s="578"/>
      <c r="I64" s="578"/>
      <c r="J64" s="578"/>
      <c r="K64" s="578"/>
      <c r="L64" s="578"/>
      <c r="M64" s="579"/>
    </row>
    <row r="65" spans="1:13" x14ac:dyDescent="0.25">
      <c r="A65" s="577"/>
      <c r="B65" s="578"/>
      <c r="C65" s="578"/>
      <c r="D65" s="578"/>
      <c r="E65" s="578"/>
      <c r="F65" s="578"/>
      <c r="G65" s="578"/>
      <c r="H65" s="578"/>
      <c r="I65" s="578"/>
      <c r="J65" s="578"/>
      <c r="K65" s="578"/>
      <c r="L65" s="578"/>
      <c r="M65" s="579"/>
    </row>
    <row r="66" spans="1:13" x14ac:dyDescent="0.25">
      <c r="A66" s="577"/>
      <c r="B66" s="578"/>
      <c r="C66" s="578"/>
      <c r="D66" s="578"/>
      <c r="E66" s="578"/>
      <c r="F66" s="578"/>
      <c r="G66" s="578"/>
      <c r="H66" s="578"/>
      <c r="I66" s="578"/>
      <c r="J66" s="578"/>
      <c r="K66" s="578"/>
      <c r="L66" s="578"/>
      <c r="M66" s="579"/>
    </row>
    <row r="67" spans="1:13" x14ac:dyDescent="0.25">
      <c r="A67" s="577"/>
      <c r="B67" s="578"/>
      <c r="C67" s="578"/>
      <c r="D67" s="578"/>
      <c r="E67" s="578"/>
      <c r="F67" s="578"/>
      <c r="G67" s="578"/>
      <c r="H67" s="578"/>
      <c r="I67" s="578"/>
      <c r="J67" s="578"/>
      <c r="K67" s="578"/>
      <c r="L67" s="578"/>
      <c r="M67" s="579"/>
    </row>
    <row r="68" spans="1:13" x14ac:dyDescent="0.25">
      <c r="A68" s="577"/>
      <c r="B68" s="578"/>
      <c r="C68" s="578"/>
      <c r="D68" s="578"/>
      <c r="E68" s="578"/>
      <c r="F68" s="578"/>
      <c r="G68" s="578"/>
      <c r="H68" s="578"/>
      <c r="I68" s="578"/>
      <c r="J68" s="578"/>
      <c r="K68" s="578"/>
      <c r="L68" s="578"/>
      <c r="M68" s="579"/>
    </row>
    <row r="69" spans="1:13" ht="15.75" thickBot="1" x14ac:dyDescent="0.3">
      <c r="A69" s="580"/>
      <c r="B69" s="581"/>
      <c r="C69" s="581"/>
      <c r="D69" s="581"/>
      <c r="E69" s="581"/>
      <c r="F69" s="581"/>
      <c r="G69" s="581"/>
      <c r="H69" s="581"/>
      <c r="I69" s="581"/>
      <c r="J69" s="581"/>
      <c r="K69" s="581"/>
      <c r="L69" s="581"/>
      <c r="M69" s="582"/>
    </row>
    <row r="70" spans="1:13" ht="15.75" thickBot="1" x14ac:dyDescent="0.3"/>
    <row r="71" spans="1:13" s="29" customFormat="1" ht="20.25" customHeight="1" thickBot="1" x14ac:dyDescent="0.3">
      <c r="A71" s="583" t="s">
        <v>46</v>
      </c>
      <c r="B71" s="584"/>
      <c r="C71" s="378"/>
      <c r="D71" s="379"/>
      <c r="E71" s="380"/>
      <c r="F71" s="305" t="s">
        <v>55</v>
      </c>
      <c r="G71" s="378"/>
      <c r="H71" s="380"/>
      <c r="I71" s="305" t="s">
        <v>48</v>
      </c>
      <c r="J71" s="589"/>
      <c r="K71" s="380"/>
      <c r="L71" s="234"/>
      <c r="M71" s="220" t="s">
        <v>209</v>
      </c>
    </row>
    <row r="72" spans="1:13" s="29" customFormat="1" ht="21.75" customHeight="1" thickBot="1" x14ac:dyDescent="0.3">
      <c r="A72" s="585" t="s">
        <v>46</v>
      </c>
      <c r="B72" s="586"/>
      <c r="C72" s="378"/>
      <c r="D72" s="379"/>
      <c r="E72" s="380"/>
      <c r="F72" s="306" t="s">
        <v>55</v>
      </c>
      <c r="G72" s="378"/>
      <c r="H72" s="380"/>
      <c r="I72" s="306" t="s">
        <v>48</v>
      </c>
      <c r="J72" s="589"/>
      <c r="K72" s="380"/>
      <c r="L72" s="234"/>
      <c r="M72" s="223" t="s">
        <v>209</v>
      </c>
    </row>
    <row r="73" spans="1:13" s="29" customFormat="1" x14ac:dyDescent="0.25">
      <c r="A73" s="221"/>
      <c r="B73" s="222"/>
      <c r="C73" s="222"/>
      <c r="D73" s="222"/>
      <c r="E73" s="222"/>
      <c r="F73" s="222"/>
      <c r="G73" s="222"/>
      <c r="H73" s="222"/>
      <c r="I73" s="222"/>
      <c r="J73" s="222"/>
      <c r="K73" s="222"/>
      <c r="L73" s="222"/>
      <c r="M73" s="223"/>
    </row>
    <row r="74" spans="1:13" ht="15.75" x14ac:dyDescent="0.25">
      <c r="A74" s="224"/>
      <c r="B74" s="225"/>
      <c r="C74" s="225"/>
      <c r="D74" s="225"/>
      <c r="E74" s="225"/>
      <c r="F74" s="225"/>
      <c r="G74" s="225"/>
      <c r="H74" s="225"/>
      <c r="I74" s="225"/>
      <c r="J74" s="225"/>
      <c r="K74" s="225"/>
      <c r="L74" s="225"/>
      <c r="M74" s="226"/>
    </row>
    <row r="75" spans="1:13" ht="15.75" x14ac:dyDescent="0.25">
      <c r="A75" s="224" t="s">
        <v>57</v>
      </c>
      <c r="B75" s="225"/>
      <c r="C75" s="225"/>
      <c r="D75" s="225"/>
      <c r="E75" s="225"/>
      <c r="F75" s="225"/>
      <c r="G75" s="225"/>
      <c r="H75" s="225"/>
      <c r="I75" s="225"/>
      <c r="J75" s="225"/>
      <c r="K75" s="225"/>
      <c r="L75" s="225"/>
      <c r="M75" s="226"/>
    </row>
    <row r="76" spans="1:13" ht="15.75" thickBot="1" x14ac:dyDescent="0.3">
      <c r="A76" s="227"/>
      <c r="B76" s="225"/>
      <c r="C76" s="225"/>
      <c r="D76" s="225"/>
      <c r="E76" s="225"/>
      <c r="F76" s="225"/>
      <c r="G76" s="225"/>
      <c r="H76" s="225"/>
      <c r="I76" s="225"/>
      <c r="J76" s="225"/>
      <c r="K76" s="225"/>
      <c r="L76" s="225"/>
      <c r="M76" s="226"/>
    </row>
    <row r="77" spans="1:13" s="29" customFormat="1" ht="21.75" customHeight="1" thickBot="1" x14ac:dyDescent="0.3">
      <c r="A77" s="308" t="s">
        <v>46</v>
      </c>
      <c r="B77" s="381"/>
      <c r="C77" s="382"/>
      <c r="D77" s="382"/>
      <c r="E77" s="383"/>
      <c r="F77" s="307" t="s">
        <v>55</v>
      </c>
      <c r="G77" s="381"/>
      <c r="H77" s="383"/>
      <c r="I77" s="307" t="s">
        <v>48</v>
      </c>
      <c r="J77" s="381"/>
      <c r="K77" s="383"/>
      <c r="L77" s="228"/>
      <c r="M77" s="229"/>
    </row>
    <row r="78" spans="1:13" x14ac:dyDescent="0.25"/>
    <row r="79" spans="1:13" x14ac:dyDescent="0.25"/>
    <row r="80" spans="1:13"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sheetData>
  <sheetProtection selectLockedCells="1"/>
  <protectedRanges>
    <protectedRange sqref="C71:E72 G71:H72" name="Range6"/>
    <protectedRange sqref="A62" name="Total income comments"/>
    <protectedRange sqref="G12:K12" name="Participants"/>
    <protectedRange sqref="J71:L72" name="print name"/>
    <protectedRange sqref="F51:G56 M51:M56" name="INCOME"/>
  </protectedRanges>
  <mergeCells count="79">
    <mergeCell ref="A8:B8"/>
    <mergeCell ref="C8:K8"/>
    <mergeCell ref="A9:B9"/>
    <mergeCell ref="C9:G9"/>
    <mergeCell ref="A12:C12"/>
    <mergeCell ref="H12:M12"/>
    <mergeCell ref="I11:M11"/>
    <mergeCell ref="E11:F11"/>
    <mergeCell ref="E12:F12"/>
    <mergeCell ref="A1:K1"/>
    <mergeCell ref="B3:F3"/>
    <mergeCell ref="B4:F4"/>
    <mergeCell ref="B5:F5"/>
    <mergeCell ref="B6:F6"/>
    <mergeCell ref="H3:M3"/>
    <mergeCell ref="H5:M5"/>
    <mergeCell ref="A32:E32"/>
    <mergeCell ref="A37:E37"/>
    <mergeCell ref="A38:E38"/>
    <mergeCell ref="A36:E36"/>
    <mergeCell ref="A34:E34"/>
    <mergeCell ref="A35:E35"/>
    <mergeCell ref="A19:E19"/>
    <mergeCell ref="A20:E20"/>
    <mergeCell ref="A17:E17"/>
    <mergeCell ref="A18:E18"/>
    <mergeCell ref="A21:E21"/>
    <mergeCell ref="A57:E57"/>
    <mergeCell ref="A60:F60"/>
    <mergeCell ref="G60:H60"/>
    <mergeCell ref="I60:J60"/>
    <mergeCell ref="G59:H59"/>
    <mergeCell ref="I59:J59"/>
    <mergeCell ref="B77:E77"/>
    <mergeCell ref="J77:K77"/>
    <mergeCell ref="G77:H77"/>
    <mergeCell ref="C71:E71"/>
    <mergeCell ref="C72:E72"/>
    <mergeCell ref="G71:H71"/>
    <mergeCell ref="G72:H72"/>
    <mergeCell ref="J71:K71"/>
    <mergeCell ref="J72:K72"/>
    <mergeCell ref="A62:M69"/>
    <mergeCell ref="A71:B71"/>
    <mergeCell ref="A72:B72"/>
    <mergeCell ref="L60:M60"/>
    <mergeCell ref="L59:M59"/>
    <mergeCell ref="A56:E56"/>
    <mergeCell ref="A53:E53"/>
    <mergeCell ref="A54:E54"/>
    <mergeCell ref="A51:E51"/>
    <mergeCell ref="A29:E29"/>
    <mergeCell ref="A30:E30"/>
    <mergeCell ref="A50:E50"/>
    <mergeCell ref="A41:E41"/>
    <mergeCell ref="A45:E45"/>
    <mergeCell ref="A47:E47"/>
    <mergeCell ref="A52:E52"/>
    <mergeCell ref="A55:E55"/>
    <mergeCell ref="A31:E31"/>
    <mergeCell ref="A40:E40"/>
    <mergeCell ref="A39:E39"/>
    <mergeCell ref="A33:E33"/>
    <mergeCell ref="N14:N15"/>
    <mergeCell ref="N49:N50"/>
    <mergeCell ref="A42:E42"/>
    <mergeCell ref="A43:E43"/>
    <mergeCell ref="A44:E44"/>
    <mergeCell ref="A15:E15"/>
    <mergeCell ref="A22:E22"/>
    <mergeCell ref="A23:E23"/>
    <mergeCell ref="A24:E24"/>
    <mergeCell ref="A27:E27"/>
    <mergeCell ref="A28:E28"/>
    <mergeCell ref="F49:G49"/>
    <mergeCell ref="F14:G14"/>
    <mergeCell ref="A16:E16"/>
    <mergeCell ref="A25:E25"/>
    <mergeCell ref="A26:E26"/>
  </mergeCells>
  <conditionalFormatting sqref="L60:M60">
    <cfRule type="cellIs" dxfId="0" priority="1" stopIfTrue="1" operator="equal">
      <formula>"Overspent, Why?"</formula>
    </cfRule>
  </conditionalFormatting>
  <dataValidations count="2">
    <dataValidation type="list" allowBlank="1" showInputMessage="1" showErrorMessage="1" sqref="L71:L72">
      <formula1>$W$12:$W$18</formula1>
    </dataValidation>
    <dataValidation type="list" allowBlank="1" showInputMessage="1" showErrorMessage="1" sqref="H5:M5">
      <formula1>$AF$13:$AF$16</formula1>
    </dataValidation>
  </dataValidations>
  <pageMargins left="0.44" right="0.26" top="0.74770833333333331" bottom="0.43" header="0.3" footer="0.3"/>
  <pageSetup paperSize="9" scale="81" orientation="landscape" r:id="rId1"/>
  <headerFooter>
    <oddHeader>&amp;C&amp;G</oddHeader>
  </headerFooter>
  <rowBreaks count="1" manualBreakCount="1">
    <brk id="36" max="16383" man="1"/>
  </rowBreaks>
  <colBreaks count="1" manualBreakCount="1">
    <brk id="17" max="1048575" man="1"/>
  </colBreaks>
  <drawing r:id="rId2"/>
  <legacy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08"/>
  <sheetViews>
    <sheetView showGridLines="0" zoomScale="90" zoomScaleNormal="90" zoomScaleSheetLayoutView="90" zoomScalePageLayoutView="80" workbookViewId="0">
      <selection activeCell="E26" sqref="E26"/>
    </sheetView>
  </sheetViews>
  <sheetFormatPr defaultRowHeight="15" x14ac:dyDescent="0.25"/>
  <cols>
    <col min="1" max="1" width="4.85546875" style="168" customWidth="1"/>
    <col min="2" max="2" width="37.28515625" style="18" bestFit="1" customWidth="1"/>
    <col min="3" max="3" width="22.85546875" style="168" customWidth="1"/>
    <col min="4" max="4" width="2.5703125" style="168" customWidth="1"/>
    <col min="5" max="5" width="31.85546875" style="168" bestFit="1" customWidth="1"/>
    <col min="6" max="6" width="23.140625" style="168" customWidth="1"/>
    <col min="7" max="16384" width="9.140625" style="168"/>
  </cols>
  <sheetData>
    <row r="1" spans="2:9" s="203" customFormat="1" ht="63" customHeight="1" thickBot="1" x14ac:dyDescent="0.3">
      <c r="B1" s="646" t="s">
        <v>186</v>
      </c>
      <c r="C1" s="647"/>
      <c r="D1" s="647"/>
      <c r="E1" s="647"/>
      <c r="F1" s="647"/>
      <c r="G1" s="647"/>
      <c r="H1" s="647"/>
      <c r="I1" s="648"/>
    </row>
    <row r="2" spans="2:9" ht="38.25" thickBot="1" x14ac:dyDescent="0.35">
      <c r="B2" s="172" t="s">
        <v>111</v>
      </c>
      <c r="C2" s="173" t="s">
        <v>112</v>
      </c>
      <c r="D2" s="193"/>
      <c r="E2" s="172" t="s">
        <v>36</v>
      </c>
      <c r="F2" s="173" t="s">
        <v>112</v>
      </c>
      <c r="G2" s="166"/>
      <c r="H2" s="166"/>
      <c r="I2" s="167"/>
    </row>
    <row r="3" spans="2:9" ht="16.5" thickBot="1" x14ac:dyDescent="0.3">
      <c r="B3" s="174" t="s">
        <v>113</v>
      </c>
      <c r="C3" s="175"/>
      <c r="D3" s="35"/>
      <c r="E3" s="176" t="s">
        <v>114</v>
      </c>
      <c r="F3" s="177" t="s">
        <v>115</v>
      </c>
      <c r="G3" s="35"/>
      <c r="H3" s="35"/>
      <c r="I3" s="169"/>
    </row>
    <row r="4" spans="2:9" x14ac:dyDescent="0.25">
      <c r="B4" s="178" t="s">
        <v>211</v>
      </c>
      <c r="C4" s="179" t="s">
        <v>116</v>
      </c>
      <c r="D4" s="35"/>
      <c r="E4" s="175" t="s">
        <v>117</v>
      </c>
      <c r="F4" s="179" t="s">
        <v>115</v>
      </c>
      <c r="G4" s="35"/>
      <c r="H4" s="35"/>
      <c r="I4" s="169"/>
    </row>
    <row r="5" spans="2:9" x14ac:dyDescent="0.25">
      <c r="B5" s="178" t="s">
        <v>118</v>
      </c>
      <c r="C5" s="179" t="s">
        <v>116</v>
      </c>
      <c r="D5" s="35"/>
      <c r="E5" s="175" t="s">
        <v>119</v>
      </c>
      <c r="F5" s="179" t="s">
        <v>115</v>
      </c>
      <c r="G5" s="35"/>
      <c r="H5" s="35"/>
      <c r="I5" s="169"/>
    </row>
    <row r="6" spans="2:9" x14ac:dyDescent="0.25">
      <c r="B6" s="178" t="s">
        <v>120</v>
      </c>
      <c r="C6" s="179" t="s">
        <v>115</v>
      </c>
      <c r="D6" s="35"/>
      <c r="E6" s="175" t="s">
        <v>121</v>
      </c>
      <c r="F6" s="179" t="s">
        <v>122</v>
      </c>
      <c r="G6" s="35"/>
      <c r="H6" s="35"/>
      <c r="I6" s="169"/>
    </row>
    <row r="7" spans="2:9" x14ac:dyDescent="0.25">
      <c r="B7" s="178" t="s">
        <v>123</v>
      </c>
      <c r="C7" s="179" t="s">
        <v>122</v>
      </c>
      <c r="D7" s="35"/>
      <c r="E7" s="175" t="s">
        <v>124</v>
      </c>
      <c r="F7" s="179" t="s">
        <v>115</v>
      </c>
      <c r="G7" s="35"/>
      <c r="H7" s="35"/>
      <c r="I7" s="169"/>
    </row>
    <row r="8" spans="2:9" x14ac:dyDescent="0.25">
      <c r="B8" s="178" t="s">
        <v>125</v>
      </c>
      <c r="C8" s="179" t="s">
        <v>122</v>
      </c>
      <c r="D8" s="35"/>
      <c r="E8" s="175" t="s">
        <v>126</v>
      </c>
      <c r="F8" s="179" t="s">
        <v>115</v>
      </c>
      <c r="G8" s="35"/>
      <c r="H8" s="35"/>
      <c r="I8" s="169"/>
    </row>
    <row r="9" spans="2:9" ht="15.75" thickBot="1" x14ac:dyDescent="0.3">
      <c r="B9" s="178" t="s">
        <v>127</v>
      </c>
      <c r="C9" s="179" t="s">
        <v>122</v>
      </c>
      <c r="D9" s="35"/>
      <c r="E9" s="180" t="s">
        <v>128</v>
      </c>
      <c r="F9" s="181" t="s">
        <v>122</v>
      </c>
      <c r="G9" s="35"/>
      <c r="H9" s="35"/>
      <c r="I9" s="169"/>
    </row>
    <row r="10" spans="2:9" ht="15.75" thickBot="1" x14ac:dyDescent="0.3">
      <c r="B10" s="178" t="s">
        <v>129</v>
      </c>
      <c r="C10" s="179" t="s">
        <v>115</v>
      </c>
      <c r="D10" s="35"/>
      <c r="E10" s="35"/>
      <c r="F10" s="35"/>
      <c r="G10" s="35"/>
      <c r="H10" s="35"/>
      <c r="I10" s="169"/>
    </row>
    <row r="11" spans="2:9" ht="15.75" customHeight="1" thickBot="1" x14ac:dyDescent="0.3">
      <c r="B11" s="178" t="s">
        <v>130</v>
      </c>
      <c r="C11" s="179" t="s">
        <v>115</v>
      </c>
      <c r="D11" s="35"/>
      <c r="E11" s="628" t="s">
        <v>205</v>
      </c>
      <c r="F11" s="629"/>
      <c r="G11" s="629"/>
      <c r="H11" s="630"/>
      <c r="I11" s="169"/>
    </row>
    <row r="12" spans="2:9" ht="16.5" customHeight="1" thickBot="1" x14ac:dyDescent="0.3">
      <c r="B12" s="182" t="s">
        <v>131</v>
      </c>
      <c r="C12" s="175"/>
      <c r="D12" s="35"/>
      <c r="E12" s="631"/>
      <c r="F12" s="632"/>
      <c r="G12" s="632"/>
      <c r="H12" s="633"/>
      <c r="I12" s="169"/>
    </row>
    <row r="13" spans="2:9" ht="15" customHeight="1" x14ac:dyDescent="0.25">
      <c r="B13" s="183" t="s">
        <v>132</v>
      </c>
      <c r="C13" s="179" t="s">
        <v>115</v>
      </c>
      <c r="D13" s="35"/>
      <c r="E13" s="631"/>
      <c r="F13" s="632"/>
      <c r="G13" s="632"/>
      <c r="H13" s="633"/>
      <c r="I13" s="169"/>
    </row>
    <row r="14" spans="2:9" ht="15.75" customHeight="1" x14ac:dyDescent="0.25">
      <c r="B14" s="183" t="s">
        <v>133</v>
      </c>
      <c r="C14" s="179" t="s">
        <v>115</v>
      </c>
      <c r="D14" s="35"/>
      <c r="E14" s="631"/>
      <c r="F14" s="632"/>
      <c r="G14" s="632"/>
      <c r="H14" s="633"/>
      <c r="I14" s="169"/>
    </row>
    <row r="15" spans="2:9" ht="15" customHeight="1" x14ac:dyDescent="0.25">
      <c r="B15" s="183" t="s">
        <v>212</v>
      </c>
      <c r="C15" s="179" t="s">
        <v>115</v>
      </c>
      <c r="D15" s="35"/>
      <c r="E15" s="631"/>
      <c r="F15" s="632"/>
      <c r="G15" s="632"/>
      <c r="H15" s="633"/>
      <c r="I15" s="169"/>
    </row>
    <row r="16" spans="2:9" ht="15.75" customHeight="1" thickBot="1" x14ac:dyDescent="0.3">
      <c r="B16" s="183" t="s">
        <v>134</v>
      </c>
      <c r="C16" s="179" t="s">
        <v>115</v>
      </c>
      <c r="D16" s="35"/>
      <c r="E16" s="634"/>
      <c r="F16" s="635"/>
      <c r="G16" s="635"/>
      <c r="H16" s="636"/>
      <c r="I16" s="169"/>
    </row>
    <row r="17" spans="2:9" ht="15.75" customHeight="1" thickBot="1" x14ac:dyDescent="0.3">
      <c r="B17" s="183" t="s">
        <v>135</v>
      </c>
      <c r="C17" s="179" t="s">
        <v>115</v>
      </c>
      <c r="D17" s="35"/>
      <c r="E17" s="272"/>
      <c r="F17" s="272"/>
      <c r="G17" s="35"/>
      <c r="H17" s="35"/>
      <c r="I17" s="169"/>
    </row>
    <row r="18" spans="2:9" x14ac:dyDescent="0.25">
      <c r="B18" s="183" t="s">
        <v>136</v>
      </c>
      <c r="C18" s="179" t="s">
        <v>115</v>
      </c>
      <c r="D18" s="35"/>
      <c r="E18" s="637" t="s">
        <v>206</v>
      </c>
      <c r="F18" s="638"/>
      <c r="G18" s="638"/>
      <c r="H18" s="639"/>
      <c r="I18" s="169"/>
    </row>
    <row r="19" spans="2:9" ht="18.75" customHeight="1" x14ac:dyDescent="0.25">
      <c r="B19" s="183" t="s">
        <v>137</v>
      </c>
      <c r="C19" s="179" t="s">
        <v>115</v>
      </c>
      <c r="D19" s="35"/>
      <c r="E19" s="640"/>
      <c r="F19" s="641"/>
      <c r="G19" s="641"/>
      <c r="H19" s="642"/>
      <c r="I19" s="169"/>
    </row>
    <row r="20" spans="2:9" ht="15" customHeight="1" x14ac:dyDescent="0.25">
      <c r="B20" s="183" t="s">
        <v>138</v>
      </c>
      <c r="C20" s="179" t="s">
        <v>115</v>
      </c>
      <c r="D20" s="35"/>
      <c r="E20" s="640"/>
      <c r="F20" s="641"/>
      <c r="G20" s="641"/>
      <c r="H20" s="642"/>
      <c r="I20" s="169"/>
    </row>
    <row r="21" spans="2:9" ht="15.75" customHeight="1" thickBot="1" x14ac:dyDescent="0.3">
      <c r="B21" s="183" t="s">
        <v>139</v>
      </c>
      <c r="C21" s="179" t="s">
        <v>143</v>
      </c>
      <c r="D21" s="35"/>
      <c r="E21" s="640"/>
      <c r="F21" s="641"/>
      <c r="G21" s="641"/>
      <c r="H21" s="642"/>
      <c r="I21" s="169"/>
    </row>
    <row r="22" spans="2:9" ht="16.5" customHeight="1" thickBot="1" x14ac:dyDescent="0.3">
      <c r="B22" s="182" t="s">
        <v>140</v>
      </c>
      <c r="C22" s="175"/>
      <c r="D22" s="35"/>
      <c r="E22" s="643"/>
      <c r="F22" s="644"/>
      <c r="G22" s="644"/>
      <c r="H22" s="645"/>
      <c r="I22" s="169"/>
    </row>
    <row r="23" spans="2:9" x14ac:dyDescent="0.25">
      <c r="B23" s="184" t="s">
        <v>141</v>
      </c>
      <c r="C23" s="179" t="s">
        <v>115</v>
      </c>
      <c r="D23" s="35"/>
      <c r="E23" s="273"/>
      <c r="F23" s="35"/>
      <c r="G23" s="35"/>
      <c r="H23" s="35"/>
      <c r="I23" s="169"/>
    </row>
    <row r="24" spans="2:9" x14ac:dyDescent="0.25">
      <c r="B24" s="184" t="s">
        <v>142</v>
      </c>
      <c r="C24" s="179" t="s">
        <v>143</v>
      </c>
      <c r="D24" s="35"/>
      <c r="E24" s="35" t="s">
        <v>144</v>
      </c>
      <c r="F24" s="35"/>
      <c r="G24" s="35"/>
      <c r="H24" s="35"/>
      <c r="I24" s="169"/>
    </row>
    <row r="25" spans="2:9" ht="15.75" thickBot="1" x14ac:dyDescent="0.3">
      <c r="B25" s="184" t="s">
        <v>145</v>
      </c>
      <c r="C25" s="179" t="s">
        <v>115</v>
      </c>
      <c r="D25" s="35"/>
      <c r="E25" s="35"/>
      <c r="F25" s="35"/>
      <c r="G25" s="35"/>
      <c r="H25" s="35"/>
      <c r="I25" s="169"/>
    </row>
    <row r="26" spans="2:9" ht="16.5" thickBot="1" x14ac:dyDescent="0.3">
      <c r="B26" s="182" t="s">
        <v>146</v>
      </c>
      <c r="C26" s="175"/>
      <c r="D26" s="35"/>
      <c r="E26" s="35"/>
      <c r="F26" s="35"/>
      <c r="G26" s="35"/>
      <c r="H26" s="35"/>
      <c r="I26" s="169"/>
    </row>
    <row r="27" spans="2:9" x14ac:dyDescent="0.25">
      <c r="B27" s="185" t="s">
        <v>147</v>
      </c>
      <c r="C27" s="179" t="s">
        <v>122</v>
      </c>
      <c r="D27" s="35"/>
      <c r="E27" s="35"/>
      <c r="F27" s="35"/>
      <c r="G27" s="35"/>
      <c r="H27" s="35"/>
      <c r="I27" s="169"/>
    </row>
    <row r="28" spans="2:9" x14ac:dyDescent="0.25">
      <c r="B28" s="185" t="s">
        <v>148</v>
      </c>
      <c r="C28" s="179" t="s">
        <v>143</v>
      </c>
      <c r="D28" s="35"/>
      <c r="E28" s="35" t="s">
        <v>144</v>
      </c>
      <c r="F28" s="35"/>
      <c r="G28" s="35"/>
      <c r="H28" s="35"/>
      <c r="I28" s="169"/>
    </row>
    <row r="29" spans="2:9" ht="15.75" thickBot="1" x14ac:dyDescent="0.3">
      <c r="B29" s="185" t="s">
        <v>149</v>
      </c>
      <c r="C29" s="179" t="s">
        <v>122</v>
      </c>
      <c r="D29" s="35"/>
      <c r="E29" s="35"/>
      <c r="F29" s="35"/>
      <c r="G29" s="35"/>
      <c r="H29" s="35"/>
      <c r="I29" s="169"/>
    </row>
    <row r="30" spans="2:9" ht="16.5" thickBot="1" x14ac:dyDescent="0.3">
      <c r="B30" s="182" t="s">
        <v>150</v>
      </c>
      <c r="C30" s="175"/>
      <c r="D30" s="35"/>
      <c r="E30" s="35"/>
      <c r="F30" s="35"/>
      <c r="G30" s="35"/>
      <c r="H30" s="35"/>
      <c r="I30" s="169"/>
    </row>
    <row r="31" spans="2:9" x14ac:dyDescent="0.25">
      <c r="B31" s="186" t="s">
        <v>151</v>
      </c>
      <c r="C31" s="179" t="s">
        <v>122</v>
      </c>
      <c r="D31" s="35"/>
      <c r="E31" s="35"/>
      <c r="F31" s="35"/>
      <c r="G31" s="35"/>
      <c r="H31" s="35"/>
      <c r="I31" s="169"/>
    </row>
    <row r="32" spans="2:9" x14ac:dyDescent="0.25">
      <c r="B32" s="186" t="s">
        <v>152</v>
      </c>
      <c r="C32" s="179" t="s">
        <v>122</v>
      </c>
      <c r="D32" s="35"/>
      <c r="E32" s="35"/>
      <c r="F32" s="35"/>
      <c r="G32" s="35"/>
      <c r="H32" s="35"/>
      <c r="I32" s="169"/>
    </row>
    <row r="33" spans="2:9" x14ac:dyDescent="0.25">
      <c r="B33" s="186" t="s">
        <v>153</v>
      </c>
      <c r="C33" s="179" t="s">
        <v>122</v>
      </c>
      <c r="D33" s="35"/>
      <c r="E33" s="35"/>
      <c r="F33" s="35"/>
      <c r="G33" s="35"/>
      <c r="H33" s="35"/>
      <c r="I33" s="169"/>
    </row>
    <row r="34" spans="2:9" ht="15.75" thickBot="1" x14ac:dyDescent="0.3">
      <c r="B34" s="186" t="s">
        <v>154</v>
      </c>
      <c r="C34" s="179" t="s">
        <v>115</v>
      </c>
      <c r="D34" s="35"/>
      <c r="E34" s="35"/>
      <c r="F34" s="35"/>
      <c r="G34" s="35"/>
      <c r="H34" s="35"/>
      <c r="I34" s="169"/>
    </row>
    <row r="35" spans="2:9" ht="16.5" thickBot="1" x14ac:dyDescent="0.3">
      <c r="B35" s="182" t="s">
        <v>155</v>
      </c>
      <c r="C35" s="175"/>
      <c r="D35" s="35"/>
      <c r="E35" s="35"/>
      <c r="F35" s="35"/>
      <c r="G35" s="35"/>
      <c r="H35" s="35"/>
      <c r="I35" s="169"/>
    </row>
    <row r="36" spans="2:9" x14ac:dyDescent="0.25">
      <c r="B36" s="187" t="s">
        <v>156</v>
      </c>
      <c r="C36" s="179" t="s">
        <v>143</v>
      </c>
      <c r="D36" s="35"/>
      <c r="E36" s="35" t="s">
        <v>157</v>
      </c>
      <c r="F36" s="35"/>
      <c r="G36" s="35"/>
      <c r="H36" s="35"/>
      <c r="I36" s="169"/>
    </row>
    <row r="37" spans="2:9" x14ac:dyDescent="0.25">
      <c r="B37" s="187" t="s">
        <v>158</v>
      </c>
      <c r="C37" s="179" t="s">
        <v>143</v>
      </c>
      <c r="D37" s="35"/>
      <c r="E37" s="35" t="s">
        <v>159</v>
      </c>
      <c r="F37" s="35"/>
      <c r="G37" s="35"/>
      <c r="H37" s="35"/>
      <c r="I37" s="169"/>
    </row>
    <row r="38" spans="2:9" x14ac:dyDescent="0.25">
      <c r="B38" s="187" t="s">
        <v>160</v>
      </c>
      <c r="C38" s="179" t="s">
        <v>143</v>
      </c>
      <c r="D38" s="35"/>
      <c r="E38" s="35" t="s">
        <v>161</v>
      </c>
      <c r="F38" s="35"/>
      <c r="G38" s="35"/>
      <c r="H38" s="35"/>
      <c r="I38" s="169"/>
    </row>
    <row r="39" spans="2:9" x14ac:dyDescent="0.25">
      <c r="B39" s="187" t="s">
        <v>162</v>
      </c>
      <c r="C39" s="179" t="s">
        <v>115</v>
      </c>
      <c r="D39" s="35"/>
      <c r="E39" s="35"/>
      <c r="F39" s="35"/>
      <c r="G39" s="35"/>
      <c r="H39" s="35"/>
      <c r="I39" s="169"/>
    </row>
    <row r="40" spans="2:9" ht="15.75" thickBot="1" x14ac:dyDescent="0.3">
      <c r="B40" s="187" t="s">
        <v>163</v>
      </c>
      <c r="C40" s="179" t="s">
        <v>115</v>
      </c>
      <c r="D40" s="35"/>
      <c r="E40" s="35"/>
      <c r="F40" s="35"/>
      <c r="G40" s="35"/>
      <c r="H40" s="35"/>
      <c r="I40" s="169"/>
    </row>
    <row r="41" spans="2:9" ht="16.5" thickBot="1" x14ac:dyDescent="0.3">
      <c r="B41" s="182" t="s">
        <v>164</v>
      </c>
      <c r="C41" s="175"/>
      <c r="D41" s="35"/>
      <c r="E41" s="35"/>
      <c r="F41" s="35"/>
      <c r="G41" s="35"/>
      <c r="H41" s="35"/>
      <c r="I41" s="169"/>
    </row>
    <row r="42" spans="2:9" x14ac:dyDescent="0.25">
      <c r="B42" s="188" t="s">
        <v>165</v>
      </c>
      <c r="C42" s="179" t="s">
        <v>115</v>
      </c>
      <c r="D42" s="35"/>
      <c r="E42" s="35"/>
      <c r="F42" s="35"/>
      <c r="G42" s="35"/>
      <c r="H42" s="35"/>
      <c r="I42" s="169"/>
    </row>
    <row r="43" spans="2:9" x14ac:dyDescent="0.25">
      <c r="B43" s="188" t="s">
        <v>166</v>
      </c>
      <c r="C43" s="179" t="s">
        <v>115</v>
      </c>
      <c r="D43" s="35"/>
      <c r="E43" s="35"/>
      <c r="F43" s="35"/>
      <c r="G43" s="35"/>
      <c r="H43" s="35"/>
      <c r="I43" s="169"/>
    </row>
    <row r="44" spans="2:9" x14ac:dyDescent="0.25">
      <c r="B44" s="188" t="s">
        <v>167</v>
      </c>
      <c r="C44" s="179" t="s">
        <v>115</v>
      </c>
      <c r="D44" s="35"/>
      <c r="E44" s="35"/>
      <c r="F44" s="35"/>
      <c r="G44" s="35"/>
      <c r="H44" s="35"/>
      <c r="I44" s="169"/>
    </row>
    <row r="45" spans="2:9" ht="15.75" thickBot="1" x14ac:dyDescent="0.3">
      <c r="B45" s="188" t="s">
        <v>168</v>
      </c>
      <c r="C45" s="179" t="s">
        <v>122</v>
      </c>
      <c r="D45" s="35"/>
      <c r="E45" s="35"/>
      <c r="F45" s="35"/>
      <c r="G45" s="35"/>
      <c r="H45" s="35"/>
      <c r="I45" s="169"/>
    </row>
    <row r="46" spans="2:9" ht="16.5" thickBot="1" x14ac:dyDescent="0.3">
      <c r="B46" s="182" t="s">
        <v>169</v>
      </c>
      <c r="C46" s="175"/>
      <c r="D46" s="35"/>
      <c r="E46" s="35"/>
      <c r="F46" s="35"/>
      <c r="G46" s="35"/>
      <c r="H46" s="35"/>
      <c r="I46" s="169"/>
    </row>
    <row r="47" spans="2:9" x14ac:dyDescent="0.25">
      <c r="B47" s="189" t="s">
        <v>170</v>
      </c>
      <c r="C47" s="179" t="s">
        <v>122</v>
      </c>
      <c r="D47" s="35"/>
      <c r="E47" s="35"/>
      <c r="F47" s="35"/>
      <c r="G47" s="35"/>
      <c r="H47" s="35"/>
      <c r="I47" s="169"/>
    </row>
    <row r="48" spans="2:9" x14ac:dyDescent="0.25">
      <c r="B48" s="189" t="s">
        <v>171</v>
      </c>
      <c r="C48" s="179" t="s">
        <v>115</v>
      </c>
      <c r="D48" s="35"/>
      <c r="E48" s="35"/>
      <c r="F48" s="35"/>
      <c r="G48" s="35"/>
      <c r="H48" s="35"/>
      <c r="I48" s="169"/>
    </row>
    <row r="49" spans="2:12" x14ac:dyDescent="0.25">
      <c r="B49" s="189" t="s">
        <v>172</v>
      </c>
      <c r="C49" s="179" t="s">
        <v>115</v>
      </c>
      <c r="D49" s="35"/>
      <c r="E49" s="35"/>
      <c r="F49" s="35"/>
      <c r="G49" s="35"/>
      <c r="H49" s="35"/>
      <c r="I49" s="169"/>
    </row>
    <row r="50" spans="2:12" x14ac:dyDescent="0.25">
      <c r="B50" s="189" t="s">
        <v>173</v>
      </c>
      <c r="C50" s="179" t="s">
        <v>143</v>
      </c>
      <c r="D50" s="35"/>
      <c r="E50" s="35" t="s">
        <v>174</v>
      </c>
      <c r="F50" s="35"/>
      <c r="G50" s="35"/>
      <c r="H50" s="35"/>
      <c r="I50" s="169"/>
    </row>
    <row r="51" spans="2:12" x14ac:dyDescent="0.25">
      <c r="B51" s="189" t="s">
        <v>175</v>
      </c>
      <c r="C51" s="179" t="s">
        <v>115</v>
      </c>
      <c r="D51" s="35"/>
      <c r="E51" s="35"/>
      <c r="F51" s="35"/>
      <c r="G51" s="35"/>
      <c r="H51" s="35"/>
      <c r="I51" s="169"/>
    </row>
    <row r="52" spans="2:12" x14ac:dyDescent="0.25">
      <c r="B52" s="189" t="s">
        <v>176</v>
      </c>
      <c r="C52" s="179" t="s">
        <v>115</v>
      </c>
      <c r="D52" s="35"/>
      <c r="E52" s="35"/>
      <c r="F52" s="35"/>
      <c r="G52" s="35"/>
      <c r="H52" s="35"/>
      <c r="I52" s="169"/>
    </row>
    <row r="53" spans="2:12" x14ac:dyDescent="0.25">
      <c r="B53" s="189" t="s">
        <v>177</v>
      </c>
      <c r="C53" s="179" t="s">
        <v>143</v>
      </c>
      <c r="D53" s="35"/>
      <c r="E53" s="35" t="s">
        <v>178</v>
      </c>
      <c r="F53" s="35"/>
      <c r="G53" s="35"/>
      <c r="H53" s="35"/>
      <c r="I53" s="169"/>
    </row>
    <row r="54" spans="2:12" x14ac:dyDescent="0.25">
      <c r="B54" s="189" t="s">
        <v>179</v>
      </c>
      <c r="C54" s="179" t="s">
        <v>115</v>
      </c>
      <c r="D54" s="35"/>
      <c r="E54" s="35"/>
      <c r="F54" s="35"/>
      <c r="G54" s="35"/>
      <c r="H54" s="35"/>
      <c r="I54" s="169"/>
    </row>
    <row r="55" spans="2:12" x14ac:dyDescent="0.25">
      <c r="B55" s="189" t="s">
        <v>180</v>
      </c>
      <c r="C55" s="179" t="s">
        <v>143</v>
      </c>
      <c r="D55" s="35"/>
      <c r="E55" s="35" t="s">
        <v>181</v>
      </c>
      <c r="F55" s="35"/>
      <c r="G55" s="35"/>
      <c r="H55" s="35"/>
      <c r="I55" s="169"/>
    </row>
    <row r="56" spans="2:12" ht="15.75" thickBot="1" x14ac:dyDescent="0.3">
      <c r="B56" s="190" t="s">
        <v>126</v>
      </c>
      <c r="C56" s="181" t="s">
        <v>115</v>
      </c>
      <c r="D56" s="170"/>
      <c r="E56" s="170"/>
      <c r="F56" s="170"/>
      <c r="G56" s="170"/>
      <c r="H56" s="170"/>
      <c r="I56" s="171"/>
    </row>
    <row r="58" spans="2:12" ht="18.75" x14ac:dyDescent="0.3">
      <c r="B58" s="11" t="s">
        <v>25</v>
      </c>
      <c r="C58" s="1"/>
      <c r="D58" s="1"/>
      <c r="E58" s="1"/>
      <c r="F58" s="1"/>
      <c r="G58"/>
      <c r="H58"/>
      <c r="I58"/>
      <c r="J58"/>
      <c r="K58"/>
      <c r="L58"/>
    </row>
    <row r="59" spans="2:12" ht="15.75" thickBot="1" x14ac:dyDescent="0.3">
      <c r="B59"/>
      <c r="C59"/>
      <c r="D59"/>
      <c r="E59"/>
      <c r="F59"/>
      <c r="G59"/>
      <c r="H59"/>
      <c r="I59"/>
      <c r="J59"/>
      <c r="K59"/>
      <c r="L59"/>
    </row>
    <row r="60" spans="2:12" ht="15" customHeight="1" x14ac:dyDescent="0.25">
      <c r="B60" s="236" t="s">
        <v>60</v>
      </c>
      <c r="C60" s="237"/>
      <c r="D60" s="237"/>
      <c r="E60" s="237"/>
      <c r="F60" s="237"/>
      <c r="G60" s="237"/>
      <c r="H60" s="237"/>
      <c r="I60" s="237"/>
      <c r="J60" s="237"/>
      <c r="K60" s="237"/>
      <c r="L60" s="238"/>
    </row>
    <row r="61" spans="2:12" ht="15" customHeight="1" x14ac:dyDescent="0.25">
      <c r="B61" s="239"/>
      <c r="C61" s="240"/>
      <c r="D61" s="240"/>
      <c r="E61" s="240"/>
      <c r="F61" s="240"/>
      <c r="G61" s="240"/>
      <c r="H61" s="240"/>
      <c r="I61" s="240"/>
      <c r="J61" s="240"/>
      <c r="K61" s="240"/>
      <c r="L61" s="241"/>
    </row>
    <row r="62" spans="2:12" ht="15" customHeight="1" x14ac:dyDescent="0.25">
      <c r="B62" s="239"/>
      <c r="C62" s="240"/>
      <c r="D62" s="240"/>
      <c r="E62" s="240"/>
      <c r="F62" s="240"/>
      <c r="G62" s="240"/>
      <c r="H62" s="240"/>
      <c r="I62" s="240"/>
      <c r="J62" s="240"/>
      <c r="K62" s="240"/>
      <c r="L62" s="241"/>
    </row>
    <row r="63" spans="2:12" ht="15" customHeight="1" x14ac:dyDescent="0.25">
      <c r="B63" s="239"/>
      <c r="C63" s="240"/>
      <c r="D63" s="240"/>
      <c r="E63" s="240"/>
      <c r="F63" s="240"/>
      <c r="G63" s="240"/>
      <c r="H63" s="240"/>
      <c r="I63" s="240"/>
      <c r="J63" s="240"/>
      <c r="K63" s="240"/>
      <c r="L63" s="241"/>
    </row>
    <row r="64" spans="2:12" ht="15.75" customHeight="1" thickBot="1" x14ac:dyDescent="0.3">
      <c r="B64" s="242"/>
      <c r="C64" s="243"/>
      <c r="D64" s="243"/>
      <c r="E64" s="243"/>
      <c r="F64" s="243"/>
      <c r="G64" s="243"/>
      <c r="H64" s="243"/>
      <c r="I64" s="243"/>
      <c r="J64" s="243"/>
      <c r="K64" s="243"/>
      <c r="L64" s="244"/>
    </row>
    <row r="65" spans="2:12" x14ac:dyDescent="0.25">
      <c r="B65"/>
      <c r="C65"/>
      <c r="D65"/>
      <c r="E65"/>
      <c r="F65"/>
      <c r="G65"/>
      <c r="H65"/>
      <c r="I65"/>
      <c r="J65"/>
      <c r="K65"/>
      <c r="L65"/>
    </row>
    <row r="66" spans="2:12" ht="15" customHeight="1" x14ac:dyDescent="0.25">
      <c r="B66" s="245"/>
      <c r="C66" s="245"/>
      <c r="D66" s="245"/>
      <c r="E66" s="245"/>
      <c r="F66" s="245"/>
      <c r="G66" s="245"/>
      <c r="H66" s="245"/>
      <c r="I66" s="245"/>
      <c r="J66" s="245"/>
      <c r="K66" s="245"/>
      <c r="L66" s="245"/>
    </row>
    <row r="67" spans="2:12" x14ac:dyDescent="0.25">
      <c r="B67"/>
      <c r="C67"/>
      <c r="D67"/>
      <c r="E67"/>
      <c r="F67"/>
      <c r="G67"/>
      <c r="H67"/>
      <c r="I67"/>
      <c r="J67"/>
      <c r="K67"/>
      <c r="L67"/>
    </row>
    <row r="68" spans="2:12" ht="15.75" thickBot="1" x14ac:dyDescent="0.3">
      <c r="B68"/>
      <c r="C68"/>
      <c r="K68"/>
      <c r="L68"/>
    </row>
    <row r="69" spans="2:12" ht="15.75" thickBot="1" x14ac:dyDescent="0.3">
      <c r="B69"/>
      <c r="C69"/>
      <c r="F69" s="246" t="s">
        <v>36</v>
      </c>
      <c r="G69" s="247"/>
      <c r="H69" s="247"/>
      <c r="I69" s="248"/>
      <c r="K69"/>
      <c r="L69"/>
    </row>
    <row r="70" spans="2:12" ht="15.75" thickBot="1" x14ac:dyDescent="0.3">
      <c r="B70"/>
      <c r="C70"/>
      <c r="K70"/>
      <c r="L70"/>
    </row>
    <row r="71" spans="2:12" ht="15.75" customHeight="1" thickBot="1" x14ac:dyDescent="0.3">
      <c r="B71"/>
      <c r="C71"/>
      <c r="D71" s="231" t="s">
        <v>27</v>
      </c>
      <c r="E71" s="233"/>
      <c r="F71" s="233"/>
      <c r="G71" s="232"/>
      <c r="H71" s="231" t="s">
        <v>28</v>
      </c>
      <c r="I71" s="233"/>
      <c r="J71" s="232"/>
      <c r="K71"/>
      <c r="L71"/>
    </row>
    <row r="72" spans="2:12" ht="15" customHeight="1" x14ac:dyDescent="0.25">
      <c r="B72"/>
      <c r="C72"/>
      <c r="D72" s="252" t="s">
        <v>82</v>
      </c>
      <c r="E72" s="253"/>
      <c r="F72" s="253"/>
      <c r="G72" s="254"/>
      <c r="H72" s="252" t="s">
        <v>32</v>
      </c>
      <c r="I72" s="253"/>
      <c r="J72" s="254"/>
      <c r="K72"/>
      <c r="L72"/>
    </row>
    <row r="73" spans="2:12" ht="15" customHeight="1" x14ac:dyDescent="0.25">
      <c r="B73"/>
      <c r="C73"/>
      <c r="D73" s="255" t="s">
        <v>83</v>
      </c>
      <c r="E73" s="256"/>
      <c r="F73" s="256"/>
      <c r="G73" s="257"/>
      <c r="H73" s="255" t="s">
        <v>33</v>
      </c>
      <c r="I73" s="256"/>
      <c r="J73" s="257"/>
      <c r="K73"/>
      <c r="L73"/>
    </row>
    <row r="74" spans="2:12" ht="15" customHeight="1" x14ac:dyDescent="0.25">
      <c r="B74"/>
      <c r="C74"/>
      <c r="D74" s="255" t="s">
        <v>29</v>
      </c>
      <c r="E74" s="256"/>
      <c r="F74" s="256"/>
      <c r="G74" s="257"/>
      <c r="H74" s="255" t="s">
        <v>34</v>
      </c>
      <c r="I74" s="256"/>
      <c r="J74" s="257"/>
      <c r="K74"/>
      <c r="L74"/>
    </row>
    <row r="75" spans="2:12" ht="15" customHeight="1" x14ac:dyDescent="0.25">
      <c r="B75"/>
      <c r="C75"/>
      <c r="D75" s="255" t="s">
        <v>30</v>
      </c>
      <c r="E75" s="256"/>
      <c r="F75" s="256"/>
      <c r="G75" s="257"/>
      <c r="H75" s="255" t="s">
        <v>35</v>
      </c>
      <c r="I75" s="256"/>
      <c r="J75" s="257"/>
      <c r="K75"/>
      <c r="L75"/>
    </row>
    <row r="76" spans="2:12" ht="15" customHeight="1" x14ac:dyDescent="0.25">
      <c r="B76"/>
      <c r="C76"/>
      <c r="D76" s="255" t="s">
        <v>79</v>
      </c>
      <c r="E76" s="256"/>
      <c r="F76" s="256"/>
      <c r="G76" s="257"/>
      <c r="H76" s="255"/>
      <c r="I76" s="256"/>
      <c r="J76" s="257"/>
      <c r="K76"/>
      <c r="L76"/>
    </row>
    <row r="77" spans="2:12" ht="15.75" customHeight="1" thickBot="1" x14ac:dyDescent="0.3">
      <c r="B77"/>
      <c r="C77"/>
      <c r="D77" s="249" t="s">
        <v>31</v>
      </c>
      <c r="E77" s="250"/>
      <c r="F77" s="250"/>
      <c r="G77" s="251"/>
      <c r="H77" s="249"/>
      <c r="I77" s="250"/>
      <c r="J77" s="251"/>
      <c r="K77"/>
      <c r="L77"/>
    </row>
    <row r="78" spans="2:12" ht="15.75" thickBot="1" x14ac:dyDescent="0.3">
      <c r="B78"/>
      <c r="C78"/>
      <c r="K78"/>
      <c r="L78"/>
    </row>
    <row r="79" spans="2:12" ht="15.75" thickBot="1" x14ac:dyDescent="0.3">
      <c r="B79"/>
      <c r="C79"/>
      <c r="F79" s="246" t="s">
        <v>26</v>
      </c>
      <c r="G79" s="247"/>
      <c r="H79" s="247"/>
      <c r="I79" s="248"/>
      <c r="K79"/>
      <c r="L79"/>
    </row>
    <row r="80" spans="2:12" ht="15.75" thickBot="1" x14ac:dyDescent="0.3">
      <c r="B80"/>
      <c r="C80"/>
      <c r="K80"/>
      <c r="L80"/>
    </row>
    <row r="81" spans="2:12" ht="15.75" customHeight="1" thickBot="1" x14ac:dyDescent="0.3">
      <c r="B81"/>
      <c r="C81"/>
      <c r="D81" s="231" t="s">
        <v>27</v>
      </c>
      <c r="E81" s="233"/>
      <c r="F81" s="233"/>
      <c r="G81" s="232"/>
      <c r="H81" s="231" t="s">
        <v>28</v>
      </c>
      <c r="I81" s="233"/>
      <c r="J81" s="232"/>
      <c r="K81"/>
      <c r="L81"/>
    </row>
    <row r="82" spans="2:12" ht="15" customHeight="1" x14ac:dyDescent="0.25">
      <c r="B82"/>
      <c r="C82"/>
      <c r="D82" s="252" t="s">
        <v>82</v>
      </c>
      <c r="E82" s="253"/>
      <c r="F82" s="253"/>
      <c r="G82" s="254"/>
      <c r="H82" s="252" t="s">
        <v>32</v>
      </c>
      <c r="I82" s="253"/>
      <c r="J82" s="254"/>
      <c r="K82"/>
      <c r="L82"/>
    </row>
    <row r="83" spans="2:12" ht="15" customHeight="1" x14ac:dyDescent="0.25">
      <c r="B83"/>
      <c r="C83"/>
      <c r="D83" s="255" t="s">
        <v>83</v>
      </c>
      <c r="E83" s="256"/>
      <c r="F83" s="256"/>
      <c r="G83" s="257"/>
      <c r="H83" s="255" t="s">
        <v>33</v>
      </c>
      <c r="I83" s="256"/>
      <c r="J83" s="257"/>
      <c r="K83"/>
      <c r="L83"/>
    </row>
    <row r="84" spans="2:12" ht="15" customHeight="1" x14ac:dyDescent="0.25">
      <c r="B84"/>
      <c r="C84"/>
      <c r="D84" s="255" t="s">
        <v>29</v>
      </c>
      <c r="E84" s="256"/>
      <c r="F84" s="256"/>
      <c r="G84" s="257"/>
      <c r="H84" s="255" t="s">
        <v>34</v>
      </c>
      <c r="I84" s="256"/>
      <c r="J84" s="257"/>
      <c r="K84"/>
      <c r="L84"/>
    </row>
    <row r="85" spans="2:12" ht="15" customHeight="1" x14ac:dyDescent="0.25">
      <c r="B85"/>
      <c r="C85"/>
      <c r="D85" s="255" t="s">
        <v>30</v>
      </c>
      <c r="E85" s="256"/>
      <c r="F85" s="256"/>
      <c r="G85" s="257"/>
      <c r="H85" s="255" t="s">
        <v>35</v>
      </c>
      <c r="I85" s="256"/>
      <c r="J85" s="257"/>
      <c r="K85"/>
      <c r="L85"/>
    </row>
    <row r="86" spans="2:12" ht="15" customHeight="1" x14ac:dyDescent="0.25">
      <c r="B86"/>
      <c r="C86"/>
      <c r="D86" s="255" t="s">
        <v>79</v>
      </c>
      <c r="E86" s="256"/>
      <c r="F86" s="256"/>
      <c r="G86" s="257"/>
      <c r="H86" s="255"/>
      <c r="I86" s="256"/>
      <c r="J86" s="257"/>
      <c r="K86"/>
      <c r="L86"/>
    </row>
    <row r="87" spans="2:12" ht="15.75" customHeight="1" thickBot="1" x14ac:dyDescent="0.3">
      <c r="B87"/>
      <c r="C87"/>
      <c r="D87" s="249" t="s">
        <v>31</v>
      </c>
      <c r="E87" s="250"/>
      <c r="F87" s="250"/>
      <c r="G87" s="251"/>
      <c r="H87" s="249"/>
      <c r="I87" s="250"/>
      <c r="J87" s="251"/>
      <c r="K87"/>
      <c r="L87"/>
    </row>
    <row r="88" spans="2:12" x14ac:dyDescent="0.25">
      <c r="B88"/>
      <c r="C88"/>
      <c r="D88"/>
      <c r="E88"/>
      <c r="F88"/>
      <c r="G88"/>
      <c r="H88"/>
      <c r="I88"/>
      <c r="J88"/>
      <c r="K88"/>
      <c r="L88"/>
    </row>
    <row r="89" spans="2:12" x14ac:dyDescent="0.25">
      <c r="B89"/>
      <c r="C89"/>
      <c r="D89"/>
      <c r="E89"/>
      <c r="F89"/>
      <c r="G89"/>
      <c r="H89"/>
      <c r="I89"/>
      <c r="J89"/>
      <c r="K89"/>
      <c r="L89"/>
    </row>
    <row r="90" spans="2:12" x14ac:dyDescent="0.25">
      <c r="B90"/>
      <c r="C90"/>
      <c r="D90"/>
      <c r="E90"/>
      <c r="F90"/>
      <c r="G90"/>
      <c r="H90"/>
      <c r="I90"/>
      <c r="J90"/>
      <c r="K90"/>
      <c r="L90"/>
    </row>
    <row r="91" spans="2:12" x14ac:dyDescent="0.25">
      <c r="B91"/>
      <c r="C91"/>
      <c r="E91"/>
      <c r="F91"/>
      <c r="G91"/>
      <c r="H91"/>
      <c r="I91"/>
      <c r="J91"/>
      <c r="K91"/>
      <c r="L91"/>
    </row>
    <row r="92" spans="2:12" x14ac:dyDescent="0.25">
      <c r="B92"/>
      <c r="C92"/>
      <c r="D92"/>
      <c r="E92"/>
      <c r="F92"/>
      <c r="G92"/>
      <c r="H92"/>
      <c r="I92"/>
      <c r="J92"/>
      <c r="K92"/>
      <c r="L92"/>
    </row>
    <row r="93" spans="2:12" x14ac:dyDescent="0.25">
      <c r="B93"/>
      <c r="C93"/>
      <c r="D93"/>
      <c r="E93"/>
      <c r="F93"/>
      <c r="G93"/>
      <c r="H93"/>
      <c r="I93"/>
      <c r="J93"/>
      <c r="K93"/>
      <c r="L93"/>
    </row>
    <row r="94" spans="2:12" x14ac:dyDescent="0.25">
      <c r="B94"/>
      <c r="C94"/>
      <c r="D94"/>
      <c r="E94"/>
      <c r="F94"/>
      <c r="G94"/>
      <c r="H94"/>
      <c r="I94"/>
      <c r="J94"/>
      <c r="K94"/>
      <c r="L94"/>
    </row>
    <row r="95" spans="2:12" x14ac:dyDescent="0.25">
      <c r="B95"/>
      <c r="C95"/>
      <c r="D95"/>
      <c r="E95"/>
      <c r="F95"/>
      <c r="G95"/>
      <c r="H95"/>
      <c r="I95"/>
      <c r="J95"/>
      <c r="K95"/>
      <c r="L95"/>
    </row>
    <row r="96" spans="2:12" x14ac:dyDescent="0.25">
      <c r="B96"/>
      <c r="C96"/>
      <c r="D96"/>
      <c r="E96"/>
      <c r="F96"/>
      <c r="G96"/>
      <c r="H96"/>
      <c r="I96"/>
      <c r="J96"/>
      <c r="K96"/>
      <c r="L96"/>
    </row>
    <row r="97" spans="2:12" x14ac:dyDescent="0.25">
      <c r="B97"/>
      <c r="C97"/>
      <c r="D97"/>
      <c r="E97"/>
      <c r="F97"/>
      <c r="G97"/>
      <c r="H97"/>
      <c r="I97"/>
      <c r="J97"/>
      <c r="K97"/>
      <c r="L97"/>
    </row>
    <row r="98" spans="2:12" x14ac:dyDescent="0.25">
      <c r="B98"/>
      <c r="C98"/>
      <c r="D98"/>
      <c r="E98"/>
      <c r="F98"/>
      <c r="G98"/>
      <c r="H98"/>
      <c r="I98"/>
      <c r="J98"/>
      <c r="K98"/>
      <c r="L98"/>
    </row>
    <row r="99" spans="2:12" x14ac:dyDescent="0.25">
      <c r="B99"/>
      <c r="C99"/>
      <c r="D99"/>
      <c r="E99"/>
      <c r="F99"/>
      <c r="G99"/>
      <c r="H99"/>
      <c r="I99"/>
      <c r="J99"/>
      <c r="K99"/>
      <c r="L99"/>
    </row>
    <row r="100" spans="2:12" x14ac:dyDescent="0.25">
      <c r="B100"/>
      <c r="C100"/>
      <c r="D100"/>
      <c r="E100"/>
      <c r="F100"/>
      <c r="G100"/>
      <c r="H100"/>
      <c r="I100"/>
      <c r="J100"/>
      <c r="K100"/>
      <c r="L100"/>
    </row>
    <row r="101" spans="2:12" x14ac:dyDescent="0.25">
      <c r="B101"/>
      <c r="C101"/>
      <c r="D101"/>
      <c r="E101"/>
      <c r="F101"/>
      <c r="G101"/>
      <c r="H101"/>
      <c r="I101"/>
      <c r="J101"/>
      <c r="K101"/>
      <c r="L101"/>
    </row>
    <row r="102" spans="2:12" x14ac:dyDescent="0.25">
      <c r="B102"/>
      <c r="C102"/>
      <c r="D102"/>
      <c r="E102"/>
      <c r="F102"/>
      <c r="G102"/>
      <c r="H102"/>
      <c r="I102"/>
      <c r="J102"/>
      <c r="K102"/>
      <c r="L102"/>
    </row>
    <row r="103" spans="2:12" x14ac:dyDescent="0.25">
      <c r="B103"/>
      <c r="C103"/>
      <c r="D103"/>
      <c r="E103"/>
      <c r="F103"/>
      <c r="G103"/>
      <c r="H103"/>
      <c r="I103"/>
      <c r="J103"/>
      <c r="K103"/>
      <c r="L103"/>
    </row>
    <row r="104" spans="2:12" x14ac:dyDescent="0.25">
      <c r="B104"/>
      <c r="C104"/>
      <c r="D104"/>
      <c r="E104"/>
      <c r="F104"/>
      <c r="G104"/>
      <c r="H104"/>
      <c r="I104"/>
      <c r="J104"/>
      <c r="K104"/>
      <c r="L104"/>
    </row>
    <row r="105" spans="2:12" x14ac:dyDescent="0.25">
      <c r="B105"/>
      <c r="C105"/>
      <c r="D105"/>
      <c r="E105"/>
      <c r="F105"/>
      <c r="G105"/>
      <c r="H105"/>
      <c r="I105"/>
      <c r="J105"/>
      <c r="K105"/>
      <c r="L105"/>
    </row>
    <row r="106" spans="2:12" x14ac:dyDescent="0.25">
      <c r="B106" s="202"/>
      <c r="C106" s="202"/>
      <c r="D106" s="202"/>
      <c r="E106" s="202"/>
      <c r="F106" s="202"/>
      <c r="G106" s="202"/>
      <c r="H106" s="202"/>
      <c r="I106" s="202"/>
      <c r="J106" s="202"/>
      <c r="K106" s="202"/>
      <c r="L106" s="202"/>
    </row>
    <row r="107" spans="2:12" x14ac:dyDescent="0.25">
      <c r="B107"/>
      <c r="C107"/>
      <c r="D107"/>
      <c r="E107"/>
      <c r="F107"/>
      <c r="G107"/>
      <c r="H107"/>
      <c r="I107"/>
      <c r="J107"/>
      <c r="K107"/>
      <c r="L107"/>
    </row>
    <row r="108" spans="2:12" x14ac:dyDescent="0.25">
      <c r="B108"/>
      <c r="C108"/>
      <c r="D108"/>
      <c r="E108"/>
      <c r="F108"/>
      <c r="G108"/>
      <c r="H108"/>
      <c r="I108"/>
      <c r="J108"/>
      <c r="K108"/>
      <c r="L108"/>
    </row>
  </sheetData>
  <sheetProtection password="B1EE" sheet="1" selectLockedCells="1" selectUnlockedCells="1"/>
  <mergeCells count="3">
    <mergeCell ref="E11:H16"/>
    <mergeCell ref="E18:H22"/>
    <mergeCell ref="B1:I1"/>
  </mergeCells>
  <pageMargins left="0.23" right="0.19" top="0.74803149606299213" bottom="0.74803149606299213" header="0.31496062992125984" footer="0.31496062992125984"/>
  <pageSetup paperSize="9" scale="57" orientation="portrait" r:id="rId1"/>
  <rowBreaks count="1" manualBreakCount="1">
    <brk id="56" min="1"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32" sqref="A32:L38"/>
    </sheetView>
  </sheetViews>
  <sheetFormatPr defaultRowHeight="15" x14ac:dyDescent="0.25"/>
  <cols>
    <col min="1" max="1" width="18.85546875" bestFit="1" customWidth="1"/>
  </cols>
  <sheetData>
    <row r="1" spans="1:1" x14ac:dyDescent="0.25">
      <c r="A1" s="6" t="s">
        <v>12</v>
      </c>
    </row>
    <row r="2" spans="1:1" x14ac:dyDescent="0.25">
      <c r="A2" s="6" t="s">
        <v>13</v>
      </c>
    </row>
    <row r="3" spans="1:1" x14ac:dyDescent="0.25">
      <c r="A3" s="6" t="s">
        <v>14</v>
      </c>
    </row>
    <row r="4" spans="1:1" x14ac:dyDescent="0.25">
      <c r="A4" s="6" t="s">
        <v>15</v>
      </c>
    </row>
    <row r="5" spans="1:1" x14ac:dyDescent="0.25">
      <c r="A5" s="6" t="s">
        <v>16</v>
      </c>
    </row>
    <row r="6" spans="1:1" x14ac:dyDescent="0.25">
      <c r="A6" s="7" t="s">
        <v>17</v>
      </c>
    </row>
    <row r="7" spans="1:1" x14ac:dyDescent="0.25">
      <c r="A7" s="7" t="s">
        <v>18</v>
      </c>
    </row>
    <row r="8" spans="1:1" x14ac:dyDescent="0.25">
      <c r="A8" s="7" t="s">
        <v>19</v>
      </c>
    </row>
    <row r="9" spans="1:1" x14ac:dyDescent="0.25">
      <c r="A9" s="6" t="s">
        <v>20</v>
      </c>
    </row>
    <row r="10" spans="1:1" x14ac:dyDescent="0.25">
      <c r="A10" s="7" t="s">
        <v>21</v>
      </c>
    </row>
    <row r="11" spans="1:1" x14ac:dyDescent="0.25">
      <c r="A11" s="7" t="s">
        <v>22</v>
      </c>
    </row>
    <row r="12" spans="1:1" x14ac:dyDescent="0.25">
      <c r="A12" s="7" t="s">
        <v>23</v>
      </c>
    </row>
    <row r="13" spans="1:1" x14ac:dyDescent="0.25">
      <c r="A13" s="8" t="s">
        <v>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32" sqref="A32:L38"/>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Guidelines</vt:lpstr>
      <vt:lpstr>RA Budget</vt:lpstr>
      <vt:lpstr>RA Evaluation</vt:lpstr>
      <vt:lpstr>VAT LIST</vt:lpstr>
      <vt:lpstr>Sheet2</vt:lpstr>
      <vt:lpstr>Sheet3</vt:lpstr>
      <vt:lpstr>Guidelines!Print_Area</vt:lpstr>
      <vt:lpstr>'RA Budget'!Print_Area</vt:lpstr>
      <vt:lpstr>'RA Evaluation'!Print_Area</vt:lpstr>
      <vt:lpstr>'VAT LIST'!Print_Area</vt:lpstr>
      <vt:lpstr>RA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 Worker</dc:creator>
  <cp:lastModifiedBy>RA Worker</cp:lastModifiedBy>
  <cp:lastPrinted>2013-10-17T11:41:43Z</cp:lastPrinted>
  <dcterms:created xsi:type="dcterms:W3CDTF">2010-04-14T09:49:44Z</dcterms:created>
  <dcterms:modified xsi:type="dcterms:W3CDTF">2015-01-28T12:22:24Z</dcterms:modified>
</cp:coreProperties>
</file>